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olid" sheetId="1" r:id="rId1"/>
  </sheets>
  <definedNames>
    <definedName name="_xlnm.Print_Area" localSheetId="0">'Solid'!$A$1:$E$161</definedName>
  </definedNames>
  <calcPr fullCalcOnLoad="1"/>
</workbook>
</file>

<file path=xl/sharedStrings.xml><?xml version="1.0" encoding="utf-8"?>
<sst xmlns="http://schemas.openxmlformats.org/spreadsheetml/2006/main" count="334" uniqueCount="202">
  <si>
    <t>НАИМЕНОВАНИЕ</t>
  </si>
  <si>
    <t>МАССА</t>
  </si>
  <si>
    <t xml:space="preserve">     ОПИСАНИЕ</t>
  </si>
  <si>
    <t>ЦЕНА, ЕВРО</t>
  </si>
  <si>
    <t>1. Шпатлевочные массы SOLID</t>
  </si>
  <si>
    <t>Solid Full</t>
  </si>
  <si>
    <t>210г.</t>
  </si>
  <si>
    <t>Наполнительная, среднезернистая</t>
  </si>
  <si>
    <t>500г.</t>
  </si>
  <si>
    <t>1000г.</t>
  </si>
  <si>
    <t>1800г.</t>
  </si>
  <si>
    <t>4500г.</t>
  </si>
  <si>
    <t>Solid SOFT</t>
  </si>
  <si>
    <t>Solid Light</t>
  </si>
  <si>
    <t>1000мл.</t>
  </si>
  <si>
    <t>Наполнительная, облегченная</t>
  </si>
  <si>
    <t>Solid Flex</t>
  </si>
  <si>
    <t>750г.</t>
  </si>
  <si>
    <t>Solid Fein</t>
  </si>
  <si>
    <t>Solid  Glas</t>
  </si>
  <si>
    <t>1700г.</t>
  </si>
  <si>
    <t>Solid Alu</t>
  </si>
  <si>
    <t>1500г.</t>
  </si>
  <si>
    <t>Solid Multi</t>
  </si>
  <si>
    <t>Solid Spray</t>
  </si>
  <si>
    <t>800мл.</t>
  </si>
  <si>
    <t>Жидкая</t>
  </si>
  <si>
    <t>2. Грунты SOLID.</t>
  </si>
  <si>
    <t xml:space="preserve">Solid 2K Acryl </t>
  </si>
  <si>
    <t>960мл.</t>
  </si>
  <si>
    <t xml:space="preserve"> Цвет: белый, серый, желтый, черный</t>
  </si>
  <si>
    <t>3000мл.</t>
  </si>
  <si>
    <t>Fuller HS 4+1</t>
  </si>
  <si>
    <t>(0,8+0,2л.)</t>
  </si>
  <si>
    <t>2К грунт наполнитель</t>
  </si>
  <si>
    <t>SOLID Jet Filler</t>
  </si>
  <si>
    <t>(0,65л)</t>
  </si>
  <si>
    <t>Трехкомп.быстросохнощий грунт - наполнитель</t>
  </si>
  <si>
    <t>Лак TOP Clear</t>
  </si>
  <si>
    <t>Лак системы MS</t>
  </si>
  <si>
    <t>Solid Jet Clear</t>
  </si>
  <si>
    <t>0,75 л</t>
  </si>
  <si>
    <t>Solid Premium Clear HS</t>
  </si>
  <si>
    <t xml:space="preserve">2K Thinner </t>
  </si>
  <si>
    <t>1л.</t>
  </si>
  <si>
    <t>Растворитель для грунтов</t>
  </si>
  <si>
    <t>5л.</t>
  </si>
  <si>
    <t>Cleaner</t>
  </si>
  <si>
    <t xml:space="preserve">Обезжириватель </t>
  </si>
  <si>
    <t xml:space="preserve">Uniseal  PU </t>
  </si>
  <si>
    <t>310мл.</t>
  </si>
  <si>
    <t>Цвет: серый, белый Полиуретановый герметик</t>
  </si>
  <si>
    <t>KS под пистолет</t>
  </si>
  <si>
    <t>Для защиты дверей и порогов.Каучуковая основа</t>
  </si>
  <si>
    <t>Воронки Fine Strain</t>
  </si>
  <si>
    <t>190mkm</t>
  </si>
  <si>
    <t>Воронка для краски</t>
  </si>
  <si>
    <t>280mkm</t>
  </si>
  <si>
    <t>Воронка для грунта</t>
  </si>
  <si>
    <t xml:space="preserve">Скотч Тор Line </t>
  </si>
  <si>
    <t>19мм</t>
  </si>
  <si>
    <t>Скотч малярный</t>
  </si>
  <si>
    <t>Скотч Тор Line</t>
  </si>
  <si>
    <t>25мм</t>
  </si>
  <si>
    <t>30мм</t>
  </si>
  <si>
    <t>38мм</t>
  </si>
  <si>
    <t>50мм</t>
  </si>
  <si>
    <t>KS Spray</t>
  </si>
  <si>
    <t>500мл.</t>
  </si>
  <si>
    <t>Для защиты дверей и порогов.</t>
  </si>
  <si>
    <t>ML Spray</t>
  </si>
  <si>
    <t>Для защиты полостей автомобиля.</t>
  </si>
  <si>
    <t>ML под пистолет</t>
  </si>
  <si>
    <t xml:space="preserve">UBS Spray </t>
  </si>
  <si>
    <t>Для защиты днища автомобиля.</t>
  </si>
  <si>
    <t>UBS под пистолет</t>
  </si>
  <si>
    <t>UBS под кисть</t>
  </si>
  <si>
    <t>2000мл.</t>
  </si>
  <si>
    <t>KDM</t>
  </si>
  <si>
    <t xml:space="preserve"> 1000мл.</t>
  </si>
  <si>
    <t>Изоляция стыков элементов кузова</t>
  </si>
  <si>
    <t>Ralllye-Spray mat</t>
  </si>
  <si>
    <t>400мл.</t>
  </si>
  <si>
    <t>Черная матовая для бамперов.</t>
  </si>
  <si>
    <t>Rallye-Spray gloss</t>
  </si>
  <si>
    <t>Черная блестящая.</t>
  </si>
  <si>
    <t>Felgensil</t>
  </si>
  <si>
    <t>Серебристая для колесных дисков.</t>
  </si>
  <si>
    <t>Уплотняющий шнур</t>
  </si>
  <si>
    <t>1шт.</t>
  </si>
  <si>
    <t>19мм х35м</t>
  </si>
  <si>
    <t>12мм х50м</t>
  </si>
  <si>
    <t>Двусторонняя лента</t>
  </si>
  <si>
    <t>9ммх5м</t>
  </si>
  <si>
    <t>12ммх5м</t>
  </si>
  <si>
    <t>19ммх5м</t>
  </si>
  <si>
    <t>9ммх10м</t>
  </si>
  <si>
    <t>12ммх10м</t>
  </si>
  <si>
    <t>15ммх10м</t>
  </si>
  <si>
    <t>Маскирующая пленка</t>
  </si>
  <si>
    <t>4х5м</t>
  </si>
  <si>
    <t>Оберточная бумага</t>
  </si>
  <si>
    <t>1рулон</t>
  </si>
  <si>
    <t>5кг, ширина - 30см</t>
  </si>
  <si>
    <t>10кг, ширина - 60см</t>
  </si>
  <si>
    <t>15кг, ширина - 90см</t>
  </si>
  <si>
    <t>20кг, ширина - 120см</t>
  </si>
  <si>
    <t xml:space="preserve">Тара </t>
  </si>
  <si>
    <t>1 шт.</t>
  </si>
  <si>
    <t>3л.</t>
  </si>
  <si>
    <t>520мл.</t>
  </si>
  <si>
    <t>280мл.</t>
  </si>
  <si>
    <t>Мерная емкость Vosschemie</t>
  </si>
  <si>
    <t xml:space="preserve"> 0,75л.</t>
  </si>
  <si>
    <t>с крышкой</t>
  </si>
  <si>
    <t>1,4л.</t>
  </si>
  <si>
    <t>2,3л.</t>
  </si>
  <si>
    <t>Антистатическая салфетка</t>
  </si>
  <si>
    <t xml:space="preserve">Пудра-контроль </t>
  </si>
  <si>
    <t>Для контроля шлифования</t>
  </si>
  <si>
    <t>Рукоятка  для пудры-контроль</t>
  </si>
  <si>
    <t>Полотенце  150м</t>
  </si>
  <si>
    <t>4-хслойное</t>
  </si>
  <si>
    <t>Полотенце  300м</t>
  </si>
  <si>
    <t>1-слойное</t>
  </si>
  <si>
    <t>Полотенце  350м</t>
  </si>
  <si>
    <t>2-хслойное</t>
  </si>
  <si>
    <t>Полотенце  570м</t>
  </si>
  <si>
    <t>3-хслойное</t>
  </si>
  <si>
    <t xml:space="preserve">Рубанок </t>
  </si>
  <si>
    <t>70х400мм</t>
  </si>
  <si>
    <t>55х400мм</t>
  </si>
  <si>
    <t>115х228мм</t>
  </si>
  <si>
    <t>Рубанок эластичный</t>
  </si>
  <si>
    <t>Халат с лого R-M</t>
  </si>
  <si>
    <t>Размеры L, XL,XXL</t>
  </si>
  <si>
    <t>Защитное средство для камер</t>
  </si>
  <si>
    <t>Пластины / тест-напылы</t>
  </si>
  <si>
    <t>картонные</t>
  </si>
  <si>
    <t>металлические</t>
  </si>
  <si>
    <t>Фильтр воздушный предварительный</t>
  </si>
  <si>
    <t>1 м2.</t>
  </si>
  <si>
    <t>ширина - 1м</t>
  </si>
  <si>
    <t>Фильтр воздушный напольный</t>
  </si>
  <si>
    <t>Фильтр воздушный потолочный 560G</t>
  </si>
  <si>
    <t>ширина - 2м</t>
  </si>
  <si>
    <t>Фильтр воздушный потолочный  600G</t>
  </si>
  <si>
    <t>КУРС EURO</t>
  </si>
  <si>
    <t>МИНУС</t>
  </si>
  <si>
    <t>ПЛЮС</t>
  </si>
  <si>
    <t>7,5 л</t>
  </si>
  <si>
    <t>1,5 л</t>
  </si>
  <si>
    <r>
      <t xml:space="preserve">ПРОДУКЦИЮ </t>
    </r>
    <r>
      <rPr>
        <b/>
        <sz val="26"/>
        <rFont val="Arial CYR"/>
        <family val="2"/>
      </rPr>
      <t>Solid</t>
    </r>
  </si>
  <si>
    <t>Тел/факс. (0626) 444-959, 444-960</t>
  </si>
  <si>
    <t xml:space="preserve">моб. +38 (050) 4485953 </t>
  </si>
  <si>
    <t>E-Mail: mail@autokraski.dn.ua</t>
  </si>
  <si>
    <t>http://autokraski.dn.ua</t>
  </si>
  <si>
    <t>универсальная. Хорошая растекаемость</t>
  </si>
  <si>
    <t>на вертикальных поверхностях</t>
  </si>
  <si>
    <t>Наполнительная, универсальая,</t>
  </si>
  <si>
    <t>среднезернистая,лёгкая в обработке</t>
  </si>
  <si>
    <t xml:space="preserve">Наполнительная с пластификатором, </t>
  </si>
  <si>
    <t>для работы по пластиковым</t>
  </si>
  <si>
    <t>элементам</t>
  </si>
  <si>
    <t>Доводочная, мелкозернистая.</t>
  </si>
  <si>
    <t>Применяется для выравнивания</t>
  </si>
  <si>
    <t>небольших рисок и пор</t>
  </si>
  <si>
    <t>Наполнительная усиленная</t>
  </si>
  <si>
    <t>стекловолокном. Для глубоких</t>
  </si>
  <si>
    <t xml:space="preserve">неровностей. Хорошая адгезия к </t>
  </si>
  <si>
    <t>голому металлу</t>
  </si>
  <si>
    <t xml:space="preserve">Наполнительная. Усиленная </t>
  </si>
  <si>
    <t>алюминием. Превосходная</t>
  </si>
  <si>
    <t>пластичность. Теплопроводность</t>
  </si>
  <si>
    <t>Наполнительная, мелкозернистая</t>
  </si>
  <si>
    <t>Многофункциональная-для алюминие-</t>
  </si>
  <si>
    <t>вых, оцинкованных и др.поверхностей.</t>
  </si>
  <si>
    <t>Для средних и больших ремонтов</t>
  </si>
  <si>
    <t xml:space="preserve">Лак для быстрого и локального </t>
  </si>
  <si>
    <t>ремонта 2+1, в компл.с отвердител.</t>
  </si>
  <si>
    <t>Лак системы НS 2+1 в комплекте</t>
  </si>
  <si>
    <t>с отвердителем</t>
  </si>
  <si>
    <t>8. Расходные материалы  SOLID</t>
  </si>
  <si>
    <t>3. Лаки SOLID</t>
  </si>
  <si>
    <t>4. Растворители SOLID</t>
  </si>
  <si>
    <t>5. Обезжириватель SOLID</t>
  </si>
  <si>
    <t>6. Герметики  SOLID</t>
  </si>
  <si>
    <t>7. Антигравийная защита SOLID</t>
  </si>
  <si>
    <t>9. Набор п/э смолы со стеклотканью  SOLID</t>
  </si>
  <si>
    <t>Polyester</t>
  </si>
  <si>
    <t>Reparaturset</t>
  </si>
  <si>
    <t xml:space="preserve">Набор полиэфирной смолы со стеклотканью </t>
  </si>
  <si>
    <t xml:space="preserve">для ремонта сильно повреждённых </t>
  </si>
  <si>
    <t>элементов</t>
  </si>
  <si>
    <t>250 гр.</t>
  </si>
  <si>
    <t>10. Антикоррозийные средства и герметики VOSSCHEMIE.</t>
  </si>
  <si>
    <t>11. Акриловые эмали в аэрозольных балонах VOSSCHEMIE.</t>
  </si>
  <si>
    <t>12. Малярные ленты и маскирующие материалы VOSSCHEMIE.</t>
  </si>
  <si>
    <t>13. Нужные мелочи.</t>
  </si>
  <si>
    <t>14. Фильтры для покрасочных камер.</t>
  </si>
  <si>
    <t>20.07.2006г.</t>
  </si>
  <si>
    <t>Цены приведены без учета НДС (20%)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</si>
</sst>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22">
    <font>
      <sz val="10"/>
      <name val="Arial"/>
      <family val="0"/>
    </font>
    <font>
      <sz val="11"/>
      <name val="Arial CYR"/>
      <family val="2"/>
    </font>
    <font>
      <b/>
      <sz val="11"/>
      <name val="Arial CYR"/>
      <family val="2"/>
    </font>
    <font>
      <sz val="10"/>
      <name val="Arial CYR"/>
      <family val="2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sz val="11"/>
      <color indexed="63"/>
      <name val="Arial CYR"/>
      <family val="2"/>
    </font>
    <font>
      <b/>
      <sz val="12"/>
      <color indexed="10"/>
      <name val="Tahoma"/>
      <family val="2"/>
    </font>
    <font>
      <b/>
      <sz val="12"/>
      <color indexed="14"/>
      <name val="Tahoma"/>
      <family val="2"/>
    </font>
    <font>
      <b/>
      <sz val="11"/>
      <name val="Tahoma"/>
      <family val="2"/>
    </font>
    <font>
      <b/>
      <i/>
      <sz val="20"/>
      <name val="Tahoma"/>
      <family val="2"/>
    </font>
    <font>
      <b/>
      <sz val="12"/>
      <color indexed="17"/>
      <name val="Arial Cyr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Arial Cyr"/>
      <family val="2"/>
    </font>
    <font>
      <b/>
      <sz val="10"/>
      <name val="Tahoma"/>
      <family val="2"/>
    </font>
    <font>
      <b/>
      <sz val="12"/>
      <name val="Arial Cyr"/>
      <family val="2"/>
    </font>
    <font>
      <b/>
      <i/>
      <sz val="22"/>
      <name val="Tahoma"/>
      <family val="2"/>
    </font>
    <font>
      <b/>
      <i/>
      <sz val="22"/>
      <name val="Arial CYR"/>
      <family val="2"/>
    </font>
    <font>
      <b/>
      <sz val="26"/>
      <name val="Arial CYR"/>
      <family val="2"/>
    </font>
    <font>
      <u val="single"/>
      <sz val="10"/>
      <color indexed="12"/>
      <name val="Arial Cyr"/>
      <family val="0"/>
    </font>
    <font>
      <u val="single"/>
      <sz val="12"/>
      <color indexed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 wrapText="1" shrinkToFit="1"/>
    </xf>
    <xf numFmtId="2" fontId="2" fillId="2" borderId="3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right" vertical="center"/>
    </xf>
    <xf numFmtId="0" fontId="15" fillId="0" borderId="0" xfId="0" applyFont="1" applyFill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8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7" fillId="0" borderId="5" xfId="0" applyFont="1" applyBorder="1" applyAlignment="1" applyProtection="1">
      <alignment horizontal="center"/>
      <protection locked="0"/>
    </xf>
    <xf numFmtId="0" fontId="2" fillId="0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 wrapText="1" shrinkToFi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3" borderId="13" xfId="0" applyNumberFormat="1" applyFont="1" applyFill="1" applyBorder="1" applyAlignment="1">
      <alignment horizontal="center" vertical="center" wrapText="1" shrinkToFit="1"/>
    </xf>
    <xf numFmtId="2" fontId="2" fillId="0" borderId="14" xfId="0" applyNumberFormat="1" applyFont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/>
    </xf>
    <xf numFmtId="2" fontId="2" fillId="3" borderId="13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1" fillId="0" borderId="4" xfId="0" applyNumberFormat="1" applyFont="1" applyBorder="1" applyAlignment="1" applyProtection="1">
      <alignment horizontal="center"/>
      <protection locked="0"/>
    </xf>
    <xf numFmtId="2" fontId="16" fillId="0" borderId="0" xfId="0" applyNumberFormat="1" applyFont="1" applyAlignment="1">
      <alignment horizontal="right" vertical="top"/>
    </xf>
    <xf numFmtId="2" fontId="21" fillId="0" borderId="0" xfId="15" applyNumberFormat="1" applyFont="1" applyAlignment="1">
      <alignment horizontal="right" vertical="top"/>
    </xf>
    <xf numFmtId="0" fontId="1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6" xfId="0" applyFont="1" applyFill="1" applyBorder="1" applyAlignment="1">
      <alignment horizontal="right"/>
    </xf>
    <xf numFmtId="0" fontId="14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3219450</xdr:colOff>
      <xdr:row>4</xdr:row>
      <xdr:rowOff>28575</xdr:rowOff>
    </xdr:from>
    <xdr:to>
      <xdr:col>4</xdr:col>
      <xdr:colOff>714375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952500"/>
          <a:ext cx="114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54</xdr:row>
      <xdr:rowOff>19050</xdr:rowOff>
    </xdr:from>
    <xdr:to>
      <xdr:col>4</xdr:col>
      <xdr:colOff>0</xdr:colOff>
      <xdr:row>54</xdr:row>
      <xdr:rowOff>133350</xdr:rowOff>
    </xdr:to>
    <xdr:sp>
      <xdr:nvSpPr>
        <xdr:cNvPr id="2" name="AutoShape 9"/>
        <xdr:cNvSpPr>
          <a:spLocks/>
        </xdr:cNvSpPr>
      </xdr:nvSpPr>
      <xdr:spPr>
        <a:xfrm>
          <a:off x="7477125" y="10706100"/>
          <a:ext cx="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NEW!
</a:t>
          </a:r>
        </a:p>
      </xdr:txBody>
    </xdr:sp>
    <xdr:clientData/>
  </xdr:twoCellAnchor>
  <xdr:twoCellAnchor>
    <xdr:from>
      <xdr:col>4</xdr:col>
      <xdr:colOff>0</xdr:colOff>
      <xdr:row>56</xdr:row>
      <xdr:rowOff>9525</xdr:rowOff>
    </xdr:from>
    <xdr:to>
      <xdr:col>4</xdr:col>
      <xdr:colOff>0</xdr:colOff>
      <xdr:row>56</xdr:row>
      <xdr:rowOff>66675</xdr:rowOff>
    </xdr:to>
    <xdr:sp>
      <xdr:nvSpPr>
        <xdr:cNvPr id="3" name="AutoShape 10"/>
        <xdr:cNvSpPr>
          <a:spLocks/>
        </xdr:cNvSpPr>
      </xdr:nvSpPr>
      <xdr:spPr>
        <a:xfrm>
          <a:off x="7477125" y="11077575"/>
          <a:ext cx="0" cy="57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NEW!
</a:t>
          </a:r>
        </a:p>
      </xdr:txBody>
    </xdr:sp>
    <xdr:clientData/>
  </xdr:twoCellAnchor>
  <xdr:twoCellAnchor>
    <xdr:from>
      <xdr:col>4</xdr:col>
      <xdr:colOff>0</xdr:colOff>
      <xdr:row>59</xdr:row>
      <xdr:rowOff>9525</xdr:rowOff>
    </xdr:from>
    <xdr:to>
      <xdr:col>4</xdr:col>
      <xdr:colOff>0</xdr:colOff>
      <xdr:row>59</xdr:row>
      <xdr:rowOff>66675</xdr:rowOff>
    </xdr:to>
    <xdr:sp>
      <xdr:nvSpPr>
        <xdr:cNvPr id="4" name="AutoShape 11"/>
        <xdr:cNvSpPr>
          <a:spLocks/>
        </xdr:cNvSpPr>
      </xdr:nvSpPr>
      <xdr:spPr>
        <a:xfrm>
          <a:off x="7477125" y="11649075"/>
          <a:ext cx="0" cy="57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NEW!
</a:t>
          </a:r>
        </a:p>
      </xdr:txBody>
    </xdr:sp>
    <xdr:clientData/>
  </xdr:twoCellAnchor>
  <xdr:twoCellAnchor>
    <xdr:from>
      <xdr:col>4</xdr:col>
      <xdr:colOff>0</xdr:colOff>
      <xdr:row>52</xdr:row>
      <xdr:rowOff>19050</xdr:rowOff>
    </xdr:from>
    <xdr:to>
      <xdr:col>4</xdr:col>
      <xdr:colOff>0</xdr:colOff>
      <xdr:row>52</xdr:row>
      <xdr:rowOff>133350</xdr:rowOff>
    </xdr:to>
    <xdr:sp>
      <xdr:nvSpPr>
        <xdr:cNvPr id="5" name="AutoShape 12"/>
        <xdr:cNvSpPr>
          <a:spLocks/>
        </xdr:cNvSpPr>
      </xdr:nvSpPr>
      <xdr:spPr>
        <a:xfrm>
          <a:off x="7477125" y="10325100"/>
          <a:ext cx="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NEW!
</a:t>
          </a:r>
        </a:p>
      </xdr:txBody>
    </xdr:sp>
    <xdr:clientData/>
  </xdr:twoCellAnchor>
  <xdr:twoCellAnchor>
    <xdr:from>
      <xdr:col>0</xdr:col>
      <xdr:colOff>247650</xdr:colOff>
      <xdr:row>0</xdr:row>
      <xdr:rowOff>57150</xdr:rowOff>
    </xdr:from>
    <xdr:to>
      <xdr:col>1</xdr:col>
      <xdr:colOff>523875</xdr:colOff>
      <xdr:row>3</xdr:row>
      <xdr:rowOff>190500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57150"/>
          <a:ext cx="3190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55</xdr:row>
      <xdr:rowOff>19050</xdr:rowOff>
    </xdr:from>
    <xdr:to>
      <xdr:col>4</xdr:col>
      <xdr:colOff>0</xdr:colOff>
      <xdr:row>55</xdr:row>
      <xdr:rowOff>133350</xdr:rowOff>
    </xdr:to>
    <xdr:sp>
      <xdr:nvSpPr>
        <xdr:cNvPr id="7" name="AutoShape 15"/>
        <xdr:cNvSpPr>
          <a:spLocks/>
        </xdr:cNvSpPr>
      </xdr:nvSpPr>
      <xdr:spPr>
        <a:xfrm>
          <a:off x="7477125" y="10896600"/>
          <a:ext cx="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NEW!
</a:t>
          </a:r>
        </a:p>
      </xdr:txBody>
    </xdr:sp>
    <xdr:clientData/>
  </xdr:twoCellAnchor>
  <xdr:twoCellAnchor editAs="oneCell">
    <xdr:from>
      <xdr:col>0</xdr:col>
      <xdr:colOff>247650</xdr:colOff>
      <xdr:row>153</xdr:row>
      <xdr:rowOff>123825</xdr:rowOff>
    </xdr:from>
    <xdr:to>
      <xdr:col>0</xdr:col>
      <xdr:colOff>1828800</xdr:colOff>
      <xdr:row>159</xdr:row>
      <xdr:rowOff>133350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9889450"/>
          <a:ext cx="1581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153</xdr:row>
      <xdr:rowOff>66675</xdr:rowOff>
    </xdr:from>
    <xdr:to>
      <xdr:col>4</xdr:col>
      <xdr:colOff>704850</xdr:colOff>
      <xdr:row>160</xdr:row>
      <xdr:rowOff>104775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48575" y="29832300"/>
          <a:ext cx="533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2276475</xdr:colOff>
      <xdr:row>153</xdr:row>
      <xdr:rowOff>133350</xdr:rowOff>
    </xdr:from>
    <xdr:to>
      <xdr:col>2</xdr:col>
      <xdr:colOff>3086100</xdr:colOff>
      <xdr:row>159</xdr:row>
      <xdr:rowOff>133350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05525" y="29898975"/>
          <a:ext cx="8096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153</xdr:row>
      <xdr:rowOff>161925</xdr:rowOff>
    </xdr:from>
    <xdr:to>
      <xdr:col>2</xdr:col>
      <xdr:colOff>1666875</xdr:colOff>
      <xdr:row>159</xdr:row>
      <xdr:rowOff>114300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48150" y="29927550"/>
          <a:ext cx="1247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2400300</xdr:colOff>
      <xdr:row>153</xdr:row>
      <xdr:rowOff>161925</xdr:rowOff>
    </xdr:from>
    <xdr:to>
      <xdr:col>1</xdr:col>
      <xdr:colOff>638175</xdr:colOff>
      <xdr:row>159</xdr:row>
      <xdr:rowOff>85725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00300" y="29927550"/>
          <a:ext cx="1152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utokraski.dn.u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view="pageBreakPreview" zoomScale="75" zoomScaleSheetLayoutView="75" workbookViewId="0" topLeftCell="A1">
      <selection activeCell="C4" sqref="C4"/>
    </sheetView>
  </sheetViews>
  <sheetFormatPr defaultColWidth="9.140625" defaultRowHeight="12.75"/>
  <cols>
    <col min="1" max="1" width="43.7109375" style="13" customWidth="1"/>
    <col min="2" max="2" width="13.7109375" style="19" customWidth="1"/>
    <col min="3" max="3" width="54.7109375" style="13" customWidth="1"/>
    <col min="4" max="4" width="14.421875" style="27" hidden="1" customWidth="1"/>
    <col min="5" max="5" width="14.7109375" style="43" customWidth="1"/>
    <col min="6" max="6" width="13.00390625" style="0" customWidth="1"/>
    <col min="7" max="7" width="11.140625" style="0" hidden="1" customWidth="1"/>
  </cols>
  <sheetData>
    <row r="1" ht="17.25" customHeight="1">
      <c r="E1" s="71" t="s">
        <v>153</v>
      </c>
    </row>
    <row r="2" spans="5:9" ht="17.25" customHeight="1">
      <c r="E2" s="71" t="s">
        <v>154</v>
      </c>
      <c r="F2" s="78" t="s">
        <v>147</v>
      </c>
      <c r="H2" s="77"/>
      <c r="I2" s="37"/>
    </row>
    <row r="3" spans="5:9" ht="17.25" customHeight="1">
      <c r="E3" s="71" t="s">
        <v>155</v>
      </c>
      <c r="F3" s="70">
        <v>1</v>
      </c>
      <c r="H3" s="40"/>
      <c r="I3" s="37"/>
    </row>
    <row r="4" spans="5:6" ht="21" customHeight="1">
      <c r="E4" s="72" t="s">
        <v>156</v>
      </c>
      <c r="F4" s="79"/>
    </row>
    <row r="5" spans="1:9" ht="27">
      <c r="A5" s="75" t="str">
        <f>IF($G$13=0,"ОПТОВЫЙ ПРЕЙСКУРАНТ ЦЕН НА ","РОЗНИЧНЫЙ ПРЕЙСКУРАНТ ЦЕН НА ")</f>
        <v>ОПТОВЫЙ ПРЕЙСКУРАНТ ЦЕН НА </v>
      </c>
      <c r="B5" s="75"/>
      <c r="C5" s="75"/>
      <c r="D5" s="75"/>
      <c r="E5" s="75"/>
      <c r="F5" s="38"/>
      <c r="G5" s="38"/>
      <c r="H5" s="38"/>
      <c r="I5" s="38"/>
    </row>
    <row r="6" spans="1:6" ht="29.25" customHeight="1">
      <c r="A6" s="76" t="s">
        <v>152</v>
      </c>
      <c r="B6" s="76"/>
      <c r="C6" s="76"/>
      <c r="D6" s="76"/>
      <c r="E6" s="76"/>
      <c r="F6" s="79"/>
    </row>
    <row r="7" spans="1:6" ht="14.25">
      <c r="A7" s="69" t="s">
        <v>201</v>
      </c>
      <c r="F7" s="79"/>
    </row>
    <row r="8" spans="1:6" ht="15">
      <c r="A8" s="69" t="str">
        <f>IF($F$3=1,"Внимание! Цены указаны в EURO","Внимание! Цены указаны в ГРН")</f>
        <v>Внимание! Цены указаны в EURO</v>
      </c>
      <c r="B8" s="14"/>
      <c r="C8" s="8"/>
      <c r="D8" s="20"/>
      <c r="E8" s="39" t="s">
        <v>200</v>
      </c>
      <c r="F8" s="79"/>
    </row>
    <row r="9" spans="1:6" ht="7.5" customHeight="1" thickBot="1">
      <c r="A9" s="8"/>
      <c r="B9" s="14"/>
      <c r="C9" s="8"/>
      <c r="D9" s="20"/>
      <c r="F9" s="79"/>
    </row>
    <row r="10" spans="1:6" ht="15.75" thickBot="1">
      <c r="A10" s="2" t="s">
        <v>0</v>
      </c>
      <c r="B10" s="3" t="s">
        <v>1</v>
      </c>
      <c r="C10" s="3" t="s">
        <v>2</v>
      </c>
      <c r="D10" s="4" t="s">
        <v>3</v>
      </c>
      <c r="E10" s="59" t="str">
        <f>IF($F$3=1,"Цена, EURO","Цена, ГРН")</f>
        <v>Цена, EURO</v>
      </c>
      <c r="F10" s="79"/>
    </row>
    <row r="11" spans="1:6" ht="15">
      <c r="A11" s="46"/>
      <c r="B11" s="5"/>
      <c r="C11" s="6"/>
      <c r="D11" s="7"/>
      <c r="E11" s="60"/>
      <c r="F11" s="79"/>
    </row>
    <row r="12" spans="1:7" ht="15">
      <c r="A12" s="47" t="s">
        <v>4</v>
      </c>
      <c r="B12" s="15"/>
      <c r="C12" s="9"/>
      <c r="D12" s="21"/>
      <c r="E12" s="61"/>
      <c r="F12" s="44" t="s">
        <v>148</v>
      </c>
      <c r="G12" s="41" t="s">
        <v>149</v>
      </c>
    </row>
    <row r="13" spans="1:7" ht="15">
      <c r="A13" s="48" t="s">
        <v>5</v>
      </c>
      <c r="B13" s="29" t="s">
        <v>6</v>
      </c>
      <c r="C13" s="73"/>
      <c r="D13" s="30">
        <v>1.3647900000000002</v>
      </c>
      <c r="E13" s="62">
        <f>IF($G$13=0,(D13-D13/100*$F$13)*$F$3,ROUND((D13-D13/100*$F$13+((D13-D13/100*$F$13)/100*$G$13))*$F$3,0))</f>
        <v>1.3647900000000002</v>
      </c>
      <c r="F13" s="45">
        <v>0</v>
      </c>
      <c r="G13" s="42">
        <v>0</v>
      </c>
    </row>
    <row r="14" spans="1:5" ht="15">
      <c r="A14" s="48" t="s">
        <v>5</v>
      </c>
      <c r="B14" s="29" t="s">
        <v>8</v>
      </c>
      <c r="C14" s="73" t="s">
        <v>7</v>
      </c>
      <c r="D14" s="30">
        <v>2.52</v>
      </c>
      <c r="E14" s="62">
        <f>IF($G$13=0,(D14-D14/100*$F$13)*$F$3,ROUND((D14-D14/100*$F$13+((D14-D14/100*$F$13)/100*$G$13))*$F$3,0))</f>
        <v>2.52</v>
      </c>
    </row>
    <row r="15" spans="1:5" ht="15">
      <c r="A15" s="48" t="s">
        <v>5</v>
      </c>
      <c r="B15" s="29" t="s">
        <v>9</v>
      </c>
      <c r="C15" s="73" t="s">
        <v>157</v>
      </c>
      <c r="D15" s="30">
        <v>4.340700000000001</v>
      </c>
      <c r="E15" s="62">
        <f>IF($G$13=0,(D15-D15/100*$F$13)*$F$3,ROUND((D15-D15/100*$F$13+((D15-D15/100*$F$13)/100*$G$13))*$F$3,0))</f>
        <v>4.340700000000001</v>
      </c>
    </row>
    <row r="16" spans="1:5" ht="15">
      <c r="A16" s="48" t="s">
        <v>5</v>
      </c>
      <c r="B16" s="29" t="s">
        <v>10</v>
      </c>
      <c r="C16" s="73" t="s">
        <v>158</v>
      </c>
      <c r="D16" s="30">
        <v>6.5835</v>
      </c>
      <c r="E16" s="62">
        <f>IF($G$13=0,(D16-D16/100*$F$13)*$F$3,ROUND((D16-D16/100*$F$13+((D16-D16/100*$F$13)/100*$G$13))*$F$3,0))</f>
        <v>6.5835</v>
      </c>
    </row>
    <row r="17" spans="1:5" ht="15">
      <c r="A17" s="48" t="s">
        <v>5</v>
      </c>
      <c r="B17" s="29" t="s">
        <v>11</v>
      </c>
      <c r="C17" s="73"/>
      <c r="D17" s="30">
        <v>15.6408</v>
      </c>
      <c r="E17" s="62">
        <f>IF($G$13=0,(D17-D17/100*$F$13)*$F$3,ROUND((D17-D17/100*$F$13+((D17-D17/100*$F$13)/100*$G$13))*$F$3,0))</f>
        <v>15.6408</v>
      </c>
    </row>
    <row r="18" spans="1:5" ht="15">
      <c r="A18" s="49"/>
      <c r="B18" s="16"/>
      <c r="C18" s="10"/>
      <c r="D18" s="22"/>
      <c r="E18" s="63"/>
    </row>
    <row r="19" spans="1:5" ht="15">
      <c r="A19" s="48" t="s">
        <v>12</v>
      </c>
      <c r="B19" s="29" t="s">
        <v>9</v>
      </c>
      <c r="C19" s="73" t="s">
        <v>159</v>
      </c>
      <c r="D19" s="30">
        <v>4.368</v>
      </c>
      <c r="E19" s="62">
        <f>IF($G$13=0,(D19-D19/100*$F$13)*$F$3,ROUND((D19-D19/100*$F$13+((D19-D19/100*$F$13)/100*$G$13))*$F$3,0))</f>
        <v>4.368</v>
      </c>
    </row>
    <row r="20" spans="1:5" ht="15">
      <c r="A20" s="48" t="s">
        <v>12</v>
      </c>
      <c r="B20" s="29" t="s">
        <v>10</v>
      </c>
      <c r="C20" s="73" t="s">
        <v>160</v>
      </c>
      <c r="D20" s="30">
        <v>7.329000000000001</v>
      </c>
      <c r="E20" s="62">
        <f>IF($G$13=0,(D20-D20/100*$F$13)*$F$3,ROUND((D20-D20/100*$F$13+((D20-D20/100*$F$13)/100*$G$13))*$F$3,0))</f>
        <v>7.329000000000001</v>
      </c>
    </row>
    <row r="21" spans="1:5" ht="15">
      <c r="A21" s="49"/>
      <c r="B21" s="16"/>
      <c r="C21" s="10"/>
      <c r="D21" s="22"/>
      <c r="E21" s="63"/>
    </row>
    <row r="22" spans="1:5" ht="15">
      <c r="A22" s="48" t="s">
        <v>13</v>
      </c>
      <c r="B22" s="29" t="s">
        <v>14</v>
      </c>
      <c r="C22" s="73" t="s">
        <v>15</v>
      </c>
      <c r="D22" s="30">
        <v>8.665650000000001</v>
      </c>
      <c r="E22" s="62">
        <f>IF($G$13=0,(D22-D22/100*$F$13)*$F$3,ROUND((D22-D22/100*$F$13+((D22-D22/100*$F$13)/100*$G$13))*$F$3,0))</f>
        <v>8.665650000000001</v>
      </c>
    </row>
    <row r="23" spans="1:5" ht="15">
      <c r="A23" s="49"/>
      <c r="B23" s="16"/>
      <c r="C23" s="10"/>
      <c r="D23" s="22"/>
      <c r="E23" s="63"/>
    </row>
    <row r="24" spans="1:5" ht="15">
      <c r="A24" s="48" t="s">
        <v>16</v>
      </c>
      <c r="B24" s="29" t="s">
        <v>6</v>
      </c>
      <c r="C24" s="73" t="s">
        <v>161</v>
      </c>
      <c r="D24" s="30">
        <v>2.4486000000000003</v>
      </c>
      <c r="E24" s="62">
        <f>IF($G$13=0,(D24-D24/100*$F$13)*$F$3,ROUND((D24-D24/100*$F$13+((D24-D24/100*$F$13)/100*$G$13))*$F$3,0))</f>
        <v>2.4486000000000003</v>
      </c>
    </row>
    <row r="25" spans="1:5" ht="15">
      <c r="A25" s="48" t="s">
        <v>16</v>
      </c>
      <c r="B25" s="29" t="s">
        <v>8</v>
      </c>
      <c r="C25" s="73" t="s">
        <v>162</v>
      </c>
      <c r="D25" s="30">
        <v>4.851</v>
      </c>
      <c r="E25" s="62">
        <f>IF($G$13=0,(D25-D25/100*$F$13)*$F$3,ROUND((D25-D25/100*$F$13+((D25-D25/100*$F$13)/100*$G$13))*$F$3,0))</f>
        <v>4.851</v>
      </c>
    </row>
    <row r="26" spans="1:5" ht="15">
      <c r="A26" s="48" t="s">
        <v>16</v>
      </c>
      <c r="B26" s="29" t="s">
        <v>17</v>
      </c>
      <c r="C26" s="73" t="s">
        <v>163</v>
      </c>
      <c r="D26" s="30">
        <v>6.675900000000001</v>
      </c>
      <c r="E26" s="62">
        <f>IF($G$13=0,(D26-D26/100*$F$13)*$F$3,ROUND((D26-D26/100*$F$13+((D26-D26/100*$F$13)/100*$G$13))*$F$3,0))</f>
        <v>6.675900000000001</v>
      </c>
    </row>
    <row r="27" spans="1:5" ht="15">
      <c r="A27" s="49"/>
      <c r="B27" s="16"/>
      <c r="C27" s="10"/>
      <c r="D27" s="22"/>
      <c r="E27" s="63"/>
    </row>
    <row r="28" spans="1:5" ht="15">
      <c r="A28" s="48" t="s">
        <v>18</v>
      </c>
      <c r="B28" s="29" t="s">
        <v>6</v>
      </c>
      <c r="C28" s="73" t="s">
        <v>164</v>
      </c>
      <c r="D28" s="30">
        <v>1.56555</v>
      </c>
      <c r="E28" s="62">
        <f>IF($G$13=0,(D28-D28/100*$F$13)*$F$3,ROUND((D28-D28/100*$F$13+((D28-D28/100*$F$13)/100*$G$13))*$F$3,0))</f>
        <v>1.56555</v>
      </c>
    </row>
    <row r="29" spans="1:5" ht="15">
      <c r="A29" s="48" t="s">
        <v>18</v>
      </c>
      <c r="B29" s="29" t="s">
        <v>8</v>
      </c>
      <c r="C29" s="73" t="s">
        <v>165</v>
      </c>
      <c r="D29" s="30">
        <v>3.1311</v>
      </c>
      <c r="E29" s="62">
        <f>IF($G$13=0,(D29-D29/100*$F$13)*$F$3,ROUND((D29-D29/100*$F$13+((D29-D29/100*$F$13)/100*$G$13))*$F$3,0))</f>
        <v>3.1311</v>
      </c>
    </row>
    <row r="30" spans="1:5" ht="15">
      <c r="A30" s="48" t="s">
        <v>18</v>
      </c>
      <c r="B30" s="29" t="s">
        <v>9</v>
      </c>
      <c r="C30" s="73" t="s">
        <v>166</v>
      </c>
      <c r="D30" s="30">
        <v>6.06375</v>
      </c>
      <c r="E30" s="62">
        <f>IF($G$13=0,(D30-D30/100*$F$13)*$F$3,ROUND((D30-D30/100*$F$13+((D30-D30/100*$F$13)/100*$G$13))*$F$3,0))</f>
        <v>6.06375</v>
      </c>
    </row>
    <row r="31" spans="1:5" ht="15">
      <c r="A31" s="48" t="s">
        <v>18</v>
      </c>
      <c r="B31" s="29" t="s">
        <v>10</v>
      </c>
      <c r="C31" s="73"/>
      <c r="D31" s="30">
        <v>9.156</v>
      </c>
      <c r="E31" s="62">
        <f>IF($G$13=0,(D31-D31/100*$F$13)*$F$3,ROUND((D31-D31/100*$F$13+((D31-D31/100*$F$13)/100*$G$13))*$F$3,0))</f>
        <v>9.156</v>
      </c>
    </row>
    <row r="32" spans="1:5" ht="15">
      <c r="A32" s="49"/>
      <c r="B32" s="16"/>
      <c r="C32" s="10"/>
      <c r="D32" s="22"/>
      <c r="E32" s="63"/>
    </row>
    <row r="33" spans="1:5" ht="15">
      <c r="A33" s="48" t="s">
        <v>19</v>
      </c>
      <c r="B33" s="29" t="s">
        <v>6</v>
      </c>
      <c r="C33" s="73" t="s">
        <v>167</v>
      </c>
      <c r="D33" s="30">
        <v>1.6978500000000003</v>
      </c>
      <c r="E33" s="62">
        <f>IF($G$13=0,(D33-D33/100*$F$13)*$F$3,ROUND((D33-D33/100*$F$13+((D33-D33/100*$F$13)/100*$G$13))*$F$3,0))</f>
        <v>1.6978500000000003</v>
      </c>
    </row>
    <row r="34" spans="1:5" ht="15">
      <c r="A34" s="48" t="s">
        <v>19</v>
      </c>
      <c r="B34" s="29" t="s">
        <v>8</v>
      </c>
      <c r="C34" s="73" t="s">
        <v>168</v>
      </c>
      <c r="D34" s="30">
        <v>3.24135</v>
      </c>
      <c r="E34" s="62">
        <f>IF($G$13=0,(D34-D34/100*$F$13)*$F$3,ROUND((D34-D34/100*$F$13+((D34-D34/100*$F$13)/100*$G$13))*$F$3,0))</f>
        <v>3.24135</v>
      </c>
    </row>
    <row r="35" spans="1:5" ht="15">
      <c r="A35" s="48" t="s">
        <v>19</v>
      </c>
      <c r="B35" s="29" t="s">
        <v>9</v>
      </c>
      <c r="C35" s="73" t="s">
        <v>169</v>
      </c>
      <c r="D35" s="30">
        <v>5.997600000000001</v>
      </c>
      <c r="E35" s="62">
        <f>IF($G$13=0,(D35-D35/100*$F$13)*$F$3,ROUND((D35-D35/100*$F$13+((D35-D35/100*$F$13)/100*$G$13))*$F$3,0))</f>
        <v>5.997600000000001</v>
      </c>
    </row>
    <row r="36" spans="1:5" ht="15">
      <c r="A36" s="48" t="s">
        <v>19</v>
      </c>
      <c r="B36" s="29" t="s">
        <v>20</v>
      </c>
      <c r="C36" s="73" t="s">
        <v>170</v>
      </c>
      <c r="D36" s="30">
        <v>8.599499999999999</v>
      </c>
      <c r="E36" s="62">
        <f>IF($G$13=0,(D36-D36/100*$F$13)*$F$3,ROUND((D36-D36/100*$F$13+((D36-D36/100*$F$13)/100*$G$13))*$F$3,0))</f>
        <v>8.599499999999999</v>
      </c>
    </row>
    <row r="37" spans="1:5" ht="15">
      <c r="A37" s="49"/>
      <c r="B37" s="16"/>
      <c r="C37" s="10"/>
      <c r="D37" s="22"/>
      <c r="E37" s="63"/>
    </row>
    <row r="38" spans="1:5" ht="15">
      <c r="A38" s="48" t="s">
        <v>21</v>
      </c>
      <c r="B38" s="29" t="s">
        <v>6</v>
      </c>
      <c r="C38" s="73" t="s">
        <v>171</v>
      </c>
      <c r="D38" s="30">
        <v>1.6317000000000002</v>
      </c>
      <c r="E38" s="62">
        <f>IF($G$13=0,(D38-D38/100*$F$13)*$F$3,ROUND((D38-D38/100*$F$13+((D38-D38/100*$F$13)/100*$G$13))*$F$3,0))</f>
        <v>1.6317000000000002</v>
      </c>
    </row>
    <row r="39" spans="1:5" ht="15">
      <c r="A39" s="48" t="s">
        <v>21</v>
      </c>
      <c r="B39" s="29" t="s">
        <v>8</v>
      </c>
      <c r="C39" s="73" t="s">
        <v>172</v>
      </c>
      <c r="D39" s="30">
        <v>3.1311</v>
      </c>
      <c r="E39" s="62">
        <f>IF($G$13=0,(D39-D39/100*$F$13)*$F$3,ROUND((D39-D39/100*$F$13+((D39-D39/100*$F$13)/100*$G$13))*$F$3,0))</f>
        <v>3.1311</v>
      </c>
    </row>
    <row r="40" spans="1:5" ht="15">
      <c r="A40" s="48" t="s">
        <v>21</v>
      </c>
      <c r="B40" s="29" t="s">
        <v>9</v>
      </c>
      <c r="C40" s="73" t="s">
        <v>173</v>
      </c>
      <c r="D40" s="30">
        <v>5.71095</v>
      </c>
      <c r="E40" s="62">
        <f>IF($G$13=0,(D40-D40/100*$F$13)*$F$3,ROUND((D40-D40/100*$F$13+((D40-D40/100*$F$13)/100*$G$13))*$F$3,0))</f>
        <v>5.71095</v>
      </c>
    </row>
    <row r="41" spans="1:5" ht="15">
      <c r="A41" s="48" t="s">
        <v>21</v>
      </c>
      <c r="B41" s="29" t="s">
        <v>22</v>
      </c>
      <c r="C41" s="73"/>
      <c r="D41" s="30">
        <v>8.026200000000001</v>
      </c>
      <c r="E41" s="62">
        <f>IF($G$13=0,(D41-D41/100*$F$13)*$F$3,ROUND((D41-D41/100*$F$13+((D41-D41/100*$F$13)/100*$G$13))*$F$3,0))</f>
        <v>8.026200000000001</v>
      </c>
    </row>
    <row r="42" spans="1:5" ht="15">
      <c r="A42" s="49"/>
      <c r="B42" s="16"/>
      <c r="C42" s="10"/>
      <c r="D42" s="22"/>
      <c r="E42" s="63"/>
    </row>
    <row r="43" spans="1:5" s="1" customFormat="1" ht="15">
      <c r="A43" s="48" t="s">
        <v>23</v>
      </c>
      <c r="B43" s="29" t="s">
        <v>6</v>
      </c>
      <c r="C43" s="73" t="s">
        <v>174</v>
      </c>
      <c r="D43" s="30">
        <v>1.67895</v>
      </c>
      <c r="E43" s="62">
        <f>IF($G$13=0,(D43-D43/100*$F$13)*$F$3,ROUND((D43-D43/100*$F$13+((D43-D43/100*$F$13)/100*$G$13))*$F$3,0))</f>
        <v>1.67895</v>
      </c>
    </row>
    <row r="44" spans="1:5" s="1" customFormat="1" ht="15">
      <c r="A44" s="48" t="s">
        <v>23</v>
      </c>
      <c r="B44" s="29" t="s">
        <v>8</v>
      </c>
      <c r="C44" s="73" t="s">
        <v>175</v>
      </c>
      <c r="D44" s="30">
        <v>3.2634000000000003</v>
      </c>
      <c r="E44" s="62">
        <f>IF($G$13=0,(D44-D44/100*$F$13)*$F$3,ROUND((D44-D44/100*$F$13+((D44-D44/100*$F$13)/100*$G$13))*$F$3,0))</f>
        <v>3.2634000000000003</v>
      </c>
    </row>
    <row r="45" spans="1:5" s="1" customFormat="1" ht="15">
      <c r="A45" s="48" t="s">
        <v>23</v>
      </c>
      <c r="B45" s="29" t="s">
        <v>9</v>
      </c>
      <c r="C45" s="73" t="s">
        <v>176</v>
      </c>
      <c r="D45" s="30">
        <v>5.97555</v>
      </c>
      <c r="E45" s="62">
        <f>IF($G$13=0,(D45-D45/100*$F$13)*$F$3,ROUND((D45-D45/100*$F$13+((D45-D45/100*$F$13)/100*$G$13))*$F$3,0))</f>
        <v>5.97555</v>
      </c>
    </row>
    <row r="46" spans="1:5" s="1" customFormat="1" ht="15">
      <c r="A46" s="48" t="s">
        <v>23</v>
      </c>
      <c r="B46" s="29" t="s">
        <v>22</v>
      </c>
      <c r="C46" s="73" t="s">
        <v>177</v>
      </c>
      <c r="D46" s="30">
        <v>8.401050000000001</v>
      </c>
      <c r="E46" s="62">
        <f>IF($G$13=0,(D46-D46/100*$F$13)*$F$3,ROUND((D46-D46/100*$F$13+((D46-D46/100*$F$13)/100*$G$13))*$F$3,0))</f>
        <v>8.401050000000001</v>
      </c>
    </row>
    <row r="47" spans="1:5" ht="15">
      <c r="A47" s="49"/>
      <c r="B47" s="16"/>
      <c r="C47" s="10"/>
      <c r="D47" s="22"/>
      <c r="E47" s="63"/>
    </row>
    <row r="48" spans="1:5" ht="15">
      <c r="A48" s="48" t="s">
        <v>24</v>
      </c>
      <c r="B48" s="29" t="s">
        <v>25</v>
      </c>
      <c r="C48" s="73" t="s">
        <v>26</v>
      </c>
      <c r="D48" s="30">
        <v>8.5785</v>
      </c>
      <c r="E48" s="62">
        <f>IF($G$13=0,(D48-D48/100*$F$13)*$F$3,ROUND((D48-D48/100*$F$13+((D48-D48/100*$F$13)/100*$G$13))*$F$3,0))</f>
        <v>8.5785</v>
      </c>
    </row>
    <row r="49" spans="1:5" ht="15">
      <c r="A49" s="47" t="s">
        <v>27</v>
      </c>
      <c r="B49" s="17"/>
      <c r="C49" s="11"/>
      <c r="D49" s="23"/>
      <c r="E49" s="64"/>
    </row>
    <row r="50" spans="1:5" ht="15">
      <c r="A50" s="48" t="s">
        <v>28</v>
      </c>
      <c r="B50" s="29" t="s">
        <v>29</v>
      </c>
      <c r="C50" s="28" t="s">
        <v>30</v>
      </c>
      <c r="D50" s="30">
        <v>8.379000000000001</v>
      </c>
      <c r="E50" s="62">
        <f>IF($G$13=0,(D50-D50/100*$F$13)*$F$3,ROUND((D50-D50/100*$F$13+((D50-D50/100*$F$13)/100*$G$13))*$F$3,0))</f>
        <v>8.379000000000001</v>
      </c>
    </row>
    <row r="51" spans="1:5" ht="15">
      <c r="A51" s="48" t="s">
        <v>28</v>
      </c>
      <c r="B51" s="29" t="s">
        <v>31</v>
      </c>
      <c r="C51" s="28" t="s">
        <v>30</v>
      </c>
      <c r="D51" s="30">
        <v>23.800349999999998</v>
      </c>
      <c r="E51" s="62">
        <f>IF($G$13=0,(D51-D51/100*$F$13)*$F$3,ROUND((D51-D51/100*$F$13+((D51-D51/100*$F$13)/100*$G$13))*$F$3,0))</f>
        <v>23.800349999999998</v>
      </c>
    </row>
    <row r="52" spans="1:5" ht="15">
      <c r="A52" s="48" t="s">
        <v>32</v>
      </c>
      <c r="B52" s="29" t="s">
        <v>33</v>
      </c>
      <c r="C52" s="28" t="s">
        <v>34</v>
      </c>
      <c r="D52" s="30">
        <v>8.775900000000002</v>
      </c>
      <c r="E52" s="62">
        <f>IF($G$13=0,(D52-D52/100*$F$13)*$F$3,ROUND((D52-D52/100*$F$13+((D52-D52/100*$F$13)/100*$G$13))*$F$3,0))</f>
        <v>8.775900000000002</v>
      </c>
    </row>
    <row r="53" spans="1:5" ht="15">
      <c r="A53" s="50" t="s">
        <v>35</v>
      </c>
      <c r="B53" s="31" t="s">
        <v>36</v>
      </c>
      <c r="C53" s="32" t="s">
        <v>37</v>
      </c>
      <c r="D53" s="33">
        <v>6.447</v>
      </c>
      <c r="E53" s="62">
        <f>IF($G$13=0,(D53-D53/100*$F$13)*$F$3,ROUND((D53-D53/100*$F$13+((D53-D53/100*$F$13)/100*$G$13))*$F$3,0))</f>
        <v>6.447</v>
      </c>
    </row>
    <row r="54" spans="1:5" ht="15">
      <c r="A54" s="47" t="s">
        <v>183</v>
      </c>
      <c r="B54" s="17"/>
      <c r="C54" s="11"/>
      <c r="D54" s="23"/>
      <c r="E54" s="64"/>
    </row>
    <row r="55" spans="1:5" ht="15">
      <c r="A55" s="51" t="s">
        <v>38</v>
      </c>
      <c r="B55" s="31" t="s">
        <v>151</v>
      </c>
      <c r="C55" s="34" t="s">
        <v>39</v>
      </c>
      <c r="D55" s="33">
        <v>15.225</v>
      </c>
      <c r="E55" s="62">
        <f aca="true" t="shared" si="0" ref="E55:E60">IF($G$13=0,(D55-D55/100*$F$13)*$F$3,ROUND((D55-D55/100*$F$13+((D55-D55/100*$F$13)/100*$G$13))*$F$3,0))</f>
        <v>15.225</v>
      </c>
    </row>
    <row r="56" spans="1:5" ht="15">
      <c r="A56" s="51" t="s">
        <v>38</v>
      </c>
      <c r="B56" s="31" t="s">
        <v>150</v>
      </c>
      <c r="C56" s="34" t="s">
        <v>39</v>
      </c>
      <c r="D56" s="33">
        <v>72.45</v>
      </c>
      <c r="E56" s="62">
        <f t="shared" si="0"/>
        <v>72.45</v>
      </c>
    </row>
    <row r="57" spans="1:5" ht="15">
      <c r="A57" s="52" t="s">
        <v>40</v>
      </c>
      <c r="B57" s="29" t="s">
        <v>41</v>
      </c>
      <c r="C57" s="74" t="s">
        <v>178</v>
      </c>
      <c r="D57" s="30">
        <v>9.771300000000002</v>
      </c>
      <c r="E57" s="62">
        <f t="shared" si="0"/>
        <v>9.771300000000002</v>
      </c>
    </row>
    <row r="58" spans="1:5" ht="15">
      <c r="A58" s="52" t="s">
        <v>40</v>
      </c>
      <c r="B58" s="29" t="s">
        <v>151</v>
      </c>
      <c r="C58" s="74" t="s">
        <v>179</v>
      </c>
      <c r="D58" s="30">
        <v>18.89934426229508</v>
      </c>
      <c r="E58" s="62">
        <f t="shared" si="0"/>
        <v>18.89934426229508</v>
      </c>
    </row>
    <row r="59" spans="1:5" ht="15">
      <c r="A59" s="52" t="s">
        <v>42</v>
      </c>
      <c r="B59" s="29" t="s">
        <v>41</v>
      </c>
      <c r="C59" s="74" t="s">
        <v>180</v>
      </c>
      <c r="D59" s="30">
        <v>10.395</v>
      </c>
      <c r="E59" s="62">
        <f t="shared" si="0"/>
        <v>10.395</v>
      </c>
    </row>
    <row r="60" spans="1:5" ht="15">
      <c r="A60" s="52" t="s">
        <v>42</v>
      </c>
      <c r="B60" s="29" t="s">
        <v>151</v>
      </c>
      <c r="C60" s="73" t="s">
        <v>181</v>
      </c>
      <c r="D60" s="33">
        <v>20.328400954653937</v>
      </c>
      <c r="E60" s="62">
        <f t="shared" si="0"/>
        <v>20.328400954653937</v>
      </c>
    </row>
    <row r="61" spans="1:5" ht="15">
      <c r="A61" s="47" t="s">
        <v>184</v>
      </c>
      <c r="B61" s="17"/>
      <c r="C61" s="11"/>
      <c r="D61" s="23"/>
      <c r="E61" s="64"/>
    </row>
    <row r="62" spans="1:5" ht="15">
      <c r="A62" s="48" t="s">
        <v>43</v>
      </c>
      <c r="B62" s="29" t="s">
        <v>44</v>
      </c>
      <c r="C62" s="28" t="s">
        <v>45</v>
      </c>
      <c r="D62" s="30">
        <v>3.41145</v>
      </c>
      <c r="E62" s="62">
        <f>IF($G$13=0,(D62-D62/100*$F$13)*$F$3,ROUND((D62-D62/100*$F$13+((D62-D62/100*$F$13)/100*$G$13))*$F$3,0))</f>
        <v>3.41145</v>
      </c>
    </row>
    <row r="63" spans="1:5" ht="15">
      <c r="A63" s="48" t="s">
        <v>43</v>
      </c>
      <c r="B63" s="29" t="s">
        <v>46</v>
      </c>
      <c r="C63" s="28" t="s">
        <v>45</v>
      </c>
      <c r="D63" s="30">
        <v>15.5211</v>
      </c>
      <c r="E63" s="62">
        <f>IF($G$13=0,(D63-D63/100*$F$13)*$F$3,ROUND((D63-D63/100*$F$13+((D63-D63/100*$F$13)/100*$G$13))*$F$3,0))</f>
        <v>15.5211</v>
      </c>
    </row>
    <row r="64" spans="1:5" ht="15">
      <c r="A64" s="47" t="s">
        <v>185</v>
      </c>
      <c r="B64" s="17"/>
      <c r="C64" s="11"/>
      <c r="D64" s="23"/>
      <c r="E64" s="64"/>
    </row>
    <row r="65" spans="1:5" ht="15">
      <c r="A65" s="48" t="s">
        <v>47</v>
      </c>
      <c r="B65" s="29" t="s">
        <v>44</v>
      </c>
      <c r="C65" s="28" t="s">
        <v>48</v>
      </c>
      <c r="D65" s="30">
        <v>3.36</v>
      </c>
      <c r="E65" s="62">
        <f>IF($G$13=0,(D65-D65/100*$F$13)*$F$3,ROUND((D65-D65/100*$F$13+((D65-D65/100*$F$13)/100*$G$13))*$F$3,0))</f>
        <v>3.36</v>
      </c>
    </row>
    <row r="66" spans="1:5" ht="15">
      <c r="A66" s="48" t="s">
        <v>47</v>
      </c>
      <c r="B66" s="29" t="s">
        <v>46</v>
      </c>
      <c r="C66" s="28" t="s">
        <v>48</v>
      </c>
      <c r="D66" s="30">
        <v>15.288000000000002</v>
      </c>
      <c r="E66" s="62">
        <f>IF($G$13=0,(D66-D66/100*$F$13)*$F$3,ROUND((D66-D66/100*$F$13+((D66-D66/100*$F$13)/100*$G$13))*$F$3,0))</f>
        <v>15.288000000000002</v>
      </c>
    </row>
    <row r="67" spans="1:5" ht="15">
      <c r="A67" s="47" t="s">
        <v>186</v>
      </c>
      <c r="B67" s="17"/>
      <c r="C67" s="11"/>
      <c r="D67" s="23"/>
      <c r="E67" s="64"/>
    </row>
    <row r="68" spans="1:5" ht="15">
      <c r="A68" s="48" t="s">
        <v>49</v>
      </c>
      <c r="B68" s="29" t="s">
        <v>50</v>
      </c>
      <c r="C68" s="28" t="s">
        <v>51</v>
      </c>
      <c r="D68" s="30">
        <v>5.355</v>
      </c>
      <c r="E68" s="62">
        <f>IF($G$13=0,(D68-D68/100*$F$13)*$F$3,ROUND((D68-D68/100*$F$13+((D68-D68/100*$F$13)/100*$G$13))*$F$3,0))</f>
        <v>5.355</v>
      </c>
    </row>
    <row r="69" spans="1:5" ht="15">
      <c r="A69" s="47" t="s">
        <v>187</v>
      </c>
      <c r="B69" s="17"/>
      <c r="C69" s="11"/>
      <c r="D69" s="23"/>
      <c r="E69" s="64"/>
    </row>
    <row r="70" spans="1:5" ht="15">
      <c r="A70" s="48" t="s">
        <v>52</v>
      </c>
      <c r="B70" s="29" t="s">
        <v>14</v>
      </c>
      <c r="C70" s="28" t="s">
        <v>53</v>
      </c>
      <c r="D70" s="30">
        <v>3.8220000000000005</v>
      </c>
      <c r="E70" s="62">
        <f>IF($G$13=0,(D70-D70/100*$F$13)*$F$3,ROUND((D70-D70/100*$F$13+((D70-D70/100*$F$13)/100*$G$13))*$F$3,0))</f>
        <v>3.8220000000000005</v>
      </c>
    </row>
    <row r="71" spans="1:5" ht="15">
      <c r="A71" s="47" t="s">
        <v>182</v>
      </c>
      <c r="B71" s="17"/>
      <c r="C71" s="11"/>
      <c r="D71" s="23"/>
      <c r="E71" s="64"/>
    </row>
    <row r="72" spans="1:5" ht="15">
      <c r="A72" s="48" t="s">
        <v>54</v>
      </c>
      <c r="B72" s="29" t="s">
        <v>55</v>
      </c>
      <c r="C72" s="28" t="s">
        <v>56</v>
      </c>
      <c r="D72" s="30">
        <v>0.126</v>
      </c>
      <c r="E72" s="62">
        <f>IF($G$13=0,(D72-D72/100*$F$13)*$F$3,ROUND((D72-D72/100*$F$13+((D72-D72/100*$F$13)/100*$G$13))*$F$3,0))</f>
        <v>0.126</v>
      </c>
    </row>
    <row r="73" spans="1:5" ht="15">
      <c r="A73" s="48" t="s">
        <v>54</v>
      </c>
      <c r="B73" s="29" t="s">
        <v>57</v>
      </c>
      <c r="C73" s="28" t="s">
        <v>58</v>
      </c>
      <c r="D73" s="30">
        <v>0.126</v>
      </c>
      <c r="E73" s="62">
        <f>IF($G$13=0,(D73-D73/100*$F$13)*$F$3,ROUND((D73-D73/100*$F$13+((D73-D73/100*$F$13)/100*$G$13))*$F$3,0))</f>
        <v>0.126</v>
      </c>
    </row>
    <row r="74" spans="1:5" ht="15">
      <c r="A74" s="49"/>
      <c r="B74" s="16"/>
      <c r="C74" s="10"/>
      <c r="D74" s="22"/>
      <c r="E74" s="63"/>
    </row>
    <row r="75" spans="1:5" ht="15">
      <c r="A75" s="48" t="s">
        <v>59</v>
      </c>
      <c r="B75" s="29" t="s">
        <v>60</v>
      </c>
      <c r="C75" s="28" t="s">
        <v>61</v>
      </c>
      <c r="D75" s="30">
        <v>0.8925</v>
      </c>
      <c r="E75" s="62">
        <f>IF($G$13=0,(D75-D75/100*$F$13)*$F$3,ROUND((D75-D75/100*$F$13+((D75-D75/100*$F$13)/100*$G$13))*$F$3,0))</f>
        <v>0.8925</v>
      </c>
    </row>
    <row r="76" spans="1:5" ht="15">
      <c r="A76" s="48" t="s">
        <v>62</v>
      </c>
      <c r="B76" s="29" t="s">
        <v>63</v>
      </c>
      <c r="C76" s="28" t="s">
        <v>61</v>
      </c>
      <c r="D76" s="30">
        <v>1.1760000000000002</v>
      </c>
      <c r="E76" s="62">
        <f>IF($G$13=0,(D76-D76/100*$F$13)*$F$3,ROUND((D76-D76/100*$F$13+((D76-D76/100*$F$13)/100*$G$13))*$F$3,0))</f>
        <v>1.1760000000000002</v>
      </c>
    </row>
    <row r="77" spans="1:5" ht="15">
      <c r="A77" s="48" t="s">
        <v>62</v>
      </c>
      <c r="B77" s="29" t="s">
        <v>64</v>
      </c>
      <c r="C77" s="28" t="s">
        <v>61</v>
      </c>
      <c r="D77" s="30">
        <v>1.4175</v>
      </c>
      <c r="E77" s="62">
        <f>IF($G$13=0,(D77-D77/100*$F$13)*$F$3,ROUND((D77-D77/100*$F$13+((D77-D77/100*$F$13)/100*$G$13))*$F$3,0))</f>
        <v>1.4175</v>
      </c>
    </row>
    <row r="78" spans="1:5" ht="15">
      <c r="A78" s="48" t="s">
        <v>62</v>
      </c>
      <c r="B78" s="29" t="s">
        <v>65</v>
      </c>
      <c r="C78" s="28" t="s">
        <v>61</v>
      </c>
      <c r="D78" s="30">
        <v>1.89</v>
      </c>
      <c r="E78" s="62">
        <f>IF($G$13=0,(D78-D78/100*$F$13)*$F$3,ROUND((D78-D78/100*$F$13+((D78-D78/100*$F$13)/100*$G$13))*$F$3,0))</f>
        <v>1.89</v>
      </c>
    </row>
    <row r="79" spans="1:5" ht="15">
      <c r="A79" s="48" t="s">
        <v>62</v>
      </c>
      <c r="B79" s="29" t="s">
        <v>66</v>
      </c>
      <c r="C79" s="28" t="s">
        <v>61</v>
      </c>
      <c r="D79" s="30">
        <v>2.31</v>
      </c>
      <c r="E79" s="62">
        <f>IF($G$13=0,(D79-D79/100*$F$13)*$F$3,ROUND((D79-D79/100*$F$13+((D79-D79/100*$F$13)/100*$G$13))*$F$3,0))</f>
        <v>2.31</v>
      </c>
    </row>
    <row r="80" spans="1:5" ht="15">
      <c r="A80" s="47" t="s">
        <v>188</v>
      </c>
      <c r="B80" s="17"/>
      <c r="C80" s="11"/>
      <c r="D80" s="23"/>
      <c r="E80" s="64"/>
    </row>
    <row r="81" spans="1:5" ht="15">
      <c r="A81" s="28" t="s">
        <v>189</v>
      </c>
      <c r="B81" s="29"/>
      <c r="C81" s="73" t="s">
        <v>191</v>
      </c>
      <c r="D81" s="30">
        <v>4.75</v>
      </c>
      <c r="E81" s="62">
        <f>IF($G$13=0,(D81-D81/100*$F$13)*$F$3,ROUND((D81-D81/100*$F$13+((D81-D81/100*$F$13)/100*$G$13))*$F$3,0))</f>
        <v>4.75</v>
      </c>
    </row>
    <row r="82" spans="1:5" ht="15.75" customHeight="1">
      <c r="A82" s="28" t="s">
        <v>190</v>
      </c>
      <c r="B82" s="29" t="s">
        <v>194</v>
      </c>
      <c r="C82" s="73" t="s">
        <v>192</v>
      </c>
      <c r="D82" s="30">
        <v>4.75</v>
      </c>
      <c r="E82" s="62">
        <f>IF($G$13=0,(D82-D82/100*$F$13)*$F$3,ROUND((D82-D82/100*$F$13+((D82-D82/100*$F$13)/100*$G$13))*$F$3,0))</f>
        <v>4.75</v>
      </c>
    </row>
    <row r="83" spans="1:5" ht="15">
      <c r="A83" s="28"/>
      <c r="B83" s="29"/>
      <c r="C83" s="73" t="s">
        <v>193</v>
      </c>
      <c r="D83" s="30">
        <v>4.75</v>
      </c>
      <c r="E83" s="62">
        <f>IF($G$13=0,(D83-D83/100*$F$13)*$F$3,ROUND((D83-D83/100*$F$13+((D83-D83/100*$F$13)/100*$G$13))*$F$3,0))</f>
        <v>4.75</v>
      </c>
    </row>
    <row r="84" spans="1:5" ht="30.75" customHeight="1">
      <c r="A84" s="47" t="s">
        <v>195</v>
      </c>
      <c r="B84" s="17"/>
      <c r="C84" s="11"/>
      <c r="D84" s="23"/>
      <c r="E84" s="64"/>
    </row>
    <row r="85" spans="1:5" ht="15">
      <c r="A85" s="48" t="s">
        <v>67</v>
      </c>
      <c r="B85" s="29" t="s">
        <v>68</v>
      </c>
      <c r="C85" s="28" t="s">
        <v>69</v>
      </c>
      <c r="D85" s="30">
        <v>6.93</v>
      </c>
      <c r="E85" s="62">
        <f>IF($G$13=0,(D85-D85/100*$F$13)*$F$3,ROUND((D85-D85/100*$F$13+((D85-D85/100*$F$13)/100*$G$13))*$F$3,0))</f>
        <v>6.93</v>
      </c>
    </row>
    <row r="86" spans="1:5" ht="15">
      <c r="A86" s="48" t="s">
        <v>52</v>
      </c>
      <c r="B86" s="29" t="s">
        <v>14</v>
      </c>
      <c r="C86" s="28" t="s">
        <v>69</v>
      </c>
      <c r="D86" s="30">
        <v>4.683</v>
      </c>
      <c r="E86" s="62">
        <f>IF($G$13=0,(D86-D86/100*$F$13)*$F$3,ROUND((D86-D86/100*$F$13+((D86-D86/100*$F$13)/100*$G$13))*$F$3,0))</f>
        <v>4.683</v>
      </c>
    </row>
    <row r="87" spans="1:5" ht="15">
      <c r="A87" s="49"/>
      <c r="B87" s="16"/>
      <c r="C87" s="10"/>
      <c r="D87" s="22"/>
      <c r="E87" s="63"/>
    </row>
    <row r="88" spans="1:5" ht="15">
      <c r="A88" s="48" t="s">
        <v>70</v>
      </c>
      <c r="B88" s="29" t="s">
        <v>68</v>
      </c>
      <c r="C88" s="28" t="s">
        <v>71</v>
      </c>
      <c r="D88" s="30">
        <v>5.04</v>
      </c>
      <c r="E88" s="62">
        <f>IF($G$13=0,(D88-D88/100*$F$13)*$F$3,ROUND((D88-D88/100*$F$13+((D88-D88/100*$F$13)/100*$G$13))*$F$3,0))</f>
        <v>5.04</v>
      </c>
    </row>
    <row r="89" spans="1:5" ht="15">
      <c r="A89" s="48" t="s">
        <v>72</v>
      </c>
      <c r="B89" s="29" t="s">
        <v>14</v>
      </c>
      <c r="C89" s="28" t="s">
        <v>71</v>
      </c>
      <c r="D89" s="30">
        <v>6.111000000000001</v>
      </c>
      <c r="E89" s="62">
        <f>IF($G$13=0,(D89-D89/100*$F$13)*$F$3,ROUND((D89-D89/100*$F$13+((D89-D89/100*$F$13)/100*$G$13))*$F$3,0))</f>
        <v>6.111000000000001</v>
      </c>
    </row>
    <row r="90" spans="1:5" ht="15">
      <c r="A90" s="49"/>
      <c r="B90" s="16"/>
      <c r="C90" s="10"/>
      <c r="D90" s="22"/>
      <c r="E90" s="63"/>
    </row>
    <row r="91" spans="1:5" ht="15">
      <c r="A91" s="48" t="s">
        <v>73</v>
      </c>
      <c r="B91" s="29" t="s">
        <v>68</v>
      </c>
      <c r="C91" s="28" t="s">
        <v>74</v>
      </c>
      <c r="D91" s="30">
        <v>4.767</v>
      </c>
      <c r="E91" s="62">
        <f>IF($G$13=0,(D91-D91/100*$F$13)*$F$3,ROUND((D91-D91/100*$F$13+((D91-D91/100*$F$13)/100*$G$13))*$F$3,0))</f>
        <v>4.767</v>
      </c>
    </row>
    <row r="92" spans="1:5" ht="15">
      <c r="A92" s="48" t="s">
        <v>75</v>
      </c>
      <c r="B92" s="29" t="s">
        <v>14</v>
      </c>
      <c r="C92" s="28" t="s">
        <v>74</v>
      </c>
      <c r="D92" s="30">
        <v>3.885</v>
      </c>
      <c r="E92" s="62">
        <f>IF($G$13=0,(D92-D92/100*$F$13)*$F$3,ROUND((D92-D92/100*$F$13+((D92-D92/100*$F$13)/100*$G$13))*$F$3,0))</f>
        <v>3.885</v>
      </c>
    </row>
    <row r="93" spans="1:5" ht="15">
      <c r="A93" s="48" t="s">
        <v>76</v>
      </c>
      <c r="B93" s="29" t="s">
        <v>77</v>
      </c>
      <c r="C93" s="28" t="s">
        <v>74</v>
      </c>
      <c r="D93" s="30">
        <v>9.45</v>
      </c>
      <c r="E93" s="62">
        <f>IF($G$13=0,(D93-D93/100*$F$13)*$F$3,ROUND((D93-D93/100*$F$13+((D93-D93/100*$F$13)/100*$G$13))*$F$3,0))</f>
        <v>9.45</v>
      </c>
    </row>
    <row r="94" spans="1:5" ht="15">
      <c r="A94" s="49"/>
      <c r="B94" s="16"/>
      <c r="C94" s="10"/>
      <c r="D94" s="22"/>
      <c r="E94" s="63"/>
    </row>
    <row r="95" spans="1:5" ht="15">
      <c r="A95" s="48" t="s">
        <v>78</v>
      </c>
      <c r="B95" s="29" t="s">
        <v>79</v>
      </c>
      <c r="C95" s="28" t="s">
        <v>80</v>
      </c>
      <c r="D95" s="30">
        <v>12.075</v>
      </c>
      <c r="E95" s="62">
        <f>IF($G$13=0,(D95-D95/100*$F$13)*$F$3,ROUND((D95-D95/100*$F$13+((D95-D95/100*$F$13)/100*$G$13))*$F$3,0))</f>
        <v>12.075</v>
      </c>
    </row>
    <row r="96" spans="1:5" ht="15">
      <c r="A96" s="47" t="s">
        <v>196</v>
      </c>
      <c r="B96" s="17"/>
      <c r="C96" s="11"/>
      <c r="D96" s="23"/>
      <c r="E96" s="64"/>
    </row>
    <row r="97" spans="1:5" ht="15">
      <c r="A97" s="48" t="s">
        <v>81</v>
      </c>
      <c r="B97" s="29" t="s">
        <v>82</v>
      </c>
      <c r="C97" s="28" t="s">
        <v>83</v>
      </c>
      <c r="D97" s="30">
        <v>3.255</v>
      </c>
      <c r="E97" s="62">
        <f>IF($G$13=0,(D97-D97/100*$F$13)*$F$3,ROUND((D97-D97/100*$F$13+((D97-D97/100*$F$13)/100*$G$13))*$F$3,0))</f>
        <v>3.255</v>
      </c>
    </row>
    <row r="98" spans="1:5" ht="15">
      <c r="A98" s="48" t="s">
        <v>84</v>
      </c>
      <c r="B98" s="29" t="s">
        <v>82</v>
      </c>
      <c r="C98" s="28" t="s">
        <v>85</v>
      </c>
      <c r="D98" s="30">
        <v>3.549</v>
      </c>
      <c r="E98" s="62">
        <f>IF($G$13=0,(D98-D98/100*$F$13)*$F$3,ROUND((D98-D98/100*$F$13+((D98-D98/100*$F$13)/100*$G$13))*$F$3,0))</f>
        <v>3.549</v>
      </c>
    </row>
    <row r="99" spans="1:5" ht="15">
      <c r="A99" s="48" t="s">
        <v>86</v>
      </c>
      <c r="B99" s="29" t="s">
        <v>82</v>
      </c>
      <c r="C99" s="28" t="s">
        <v>87</v>
      </c>
      <c r="D99" s="30">
        <v>3.85875</v>
      </c>
      <c r="E99" s="62">
        <f>IF($G$13=0,(D99-D99/100*$F$13)*$F$3,ROUND((D99-D99/100*$F$13+((D99-D99/100*$F$13)/100*$G$13))*$F$3,0))</f>
        <v>3.85875</v>
      </c>
    </row>
    <row r="100" spans="1:5" ht="15">
      <c r="A100" s="47" t="s">
        <v>197</v>
      </c>
      <c r="B100" s="17"/>
      <c r="C100" s="11"/>
      <c r="D100" s="23"/>
      <c r="E100" s="64"/>
    </row>
    <row r="101" spans="1:5" ht="15">
      <c r="A101" s="53" t="s">
        <v>88</v>
      </c>
      <c r="B101" s="36" t="s">
        <v>89</v>
      </c>
      <c r="C101" s="35" t="s">
        <v>90</v>
      </c>
      <c r="D101" s="30">
        <v>25.2</v>
      </c>
      <c r="E101" s="62">
        <f>IF($G$13=0,(D101-D101/100*$F$13)*$F$3,ROUND((D101-D101/100*$F$13+((D101-D101/100*$F$13)/100*$G$13))*$F$3,0))</f>
        <v>25.2</v>
      </c>
    </row>
    <row r="102" spans="1:5" ht="15">
      <c r="A102" s="53" t="s">
        <v>88</v>
      </c>
      <c r="B102" s="36" t="s">
        <v>89</v>
      </c>
      <c r="C102" s="35" t="s">
        <v>91</v>
      </c>
      <c r="D102" s="30">
        <v>25.2</v>
      </c>
      <c r="E102" s="62">
        <f>IF($G$13=0,(D102-D102/100*$F$13)*$F$3,ROUND((D102-D102/100*$F$13+((D102-D102/100*$F$13)/100*$G$13))*$F$3,0))</f>
        <v>25.2</v>
      </c>
    </row>
    <row r="103" spans="1:5" ht="15">
      <c r="A103" s="54"/>
      <c r="B103" s="18"/>
      <c r="C103" s="12"/>
      <c r="D103" s="24"/>
      <c r="E103" s="65"/>
    </row>
    <row r="104" spans="1:5" ht="15">
      <c r="A104" s="48" t="s">
        <v>92</v>
      </c>
      <c r="B104" s="29" t="s">
        <v>89</v>
      </c>
      <c r="C104" s="28" t="s">
        <v>93</v>
      </c>
      <c r="D104" s="30">
        <v>2.0223000000000004</v>
      </c>
      <c r="E104" s="62">
        <f aca="true" t="shared" si="1" ref="E104:E109">IF($G$13=0,(D104-D104/100*$F$13)*$F$3,ROUND((D104-D104/100*$F$13+((D104-D104/100*$F$13)/100*$G$13))*$F$3,0))</f>
        <v>2.0223000000000004</v>
      </c>
    </row>
    <row r="105" spans="1:5" ht="15">
      <c r="A105" s="48" t="s">
        <v>92</v>
      </c>
      <c r="B105" s="29" t="s">
        <v>89</v>
      </c>
      <c r="C105" s="28" t="s">
        <v>94</v>
      </c>
      <c r="D105" s="30">
        <v>2.80875</v>
      </c>
      <c r="E105" s="62">
        <f t="shared" si="1"/>
        <v>2.80875</v>
      </c>
    </row>
    <row r="106" spans="1:5" ht="15">
      <c r="A106" s="48" t="s">
        <v>92</v>
      </c>
      <c r="B106" s="29" t="s">
        <v>89</v>
      </c>
      <c r="C106" s="28" t="s">
        <v>95</v>
      </c>
      <c r="D106" s="30">
        <v>3.8199</v>
      </c>
      <c r="E106" s="62">
        <f t="shared" si="1"/>
        <v>3.8199</v>
      </c>
    </row>
    <row r="107" spans="1:5" ht="15">
      <c r="A107" s="48" t="s">
        <v>92</v>
      </c>
      <c r="B107" s="29" t="s">
        <v>89</v>
      </c>
      <c r="C107" s="28" t="s">
        <v>96</v>
      </c>
      <c r="D107" s="30">
        <v>3.2019750000000005</v>
      </c>
      <c r="E107" s="62">
        <f t="shared" si="1"/>
        <v>3.2019750000000005</v>
      </c>
    </row>
    <row r="108" spans="1:5" ht="15">
      <c r="A108" s="48" t="s">
        <v>92</v>
      </c>
      <c r="B108" s="29" t="s">
        <v>89</v>
      </c>
      <c r="C108" s="28" t="s">
        <v>97</v>
      </c>
      <c r="D108" s="30">
        <v>3.9884250000000003</v>
      </c>
      <c r="E108" s="62">
        <f t="shared" si="1"/>
        <v>3.9884250000000003</v>
      </c>
    </row>
    <row r="109" spans="1:5" ht="15">
      <c r="A109" s="48" t="s">
        <v>92</v>
      </c>
      <c r="B109" s="29" t="s">
        <v>89</v>
      </c>
      <c r="C109" s="28" t="s">
        <v>98</v>
      </c>
      <c r="D109" s="30">
        <v>5.6175</v>
      </c>
      <c r="E109" s="62">
        <f t="shared" si="1"/>
        <v>5.6175</v>
      </c>
    </row>
    <row r="110" spans="1:5" ht="15">
      <c r="A110" s="49"/>
      <c r="B110" s="16"/>
      <c r="C110" s="10"/>
      <c r="D110" s="22"/>
      <c r="E110" s="63"/>
    </row>
    <row r="111" spans="1:5" ht="15">
      <c r="A111" s="48" t="s">
        <v>99</v>
      </c>
      <c r="B111" s="29" t="s">
        <v>89</v>
      </c>
      <c r="C111" s="28" t="s">
        <v>100</v>
      </c>
      <c r="D111" s="30">
        <v>0.4725</v>
      </c>
      <c r="E111" s="62">
        <f>IF($G$13=0,(D111-D111/100*$F$13)*$F$3,ROUND((D111-D111/100*$F$13+((D111-D111/100*$F$13)/100*$G$13))*$F$3,0))</f>
        <v>0.4725</v>
      </c>
    </row>
    <row r="112" spans="1:5" ht="15">
      <c r="A112" s="49"/>
      <c r="B112" s="16"/>
      <c r="C112" s="10"/>
      <c r="D112" s="22"/>
      <c r="E112" s="63"/>
    </row>
    <row r="113" spans="1:5" ht="15">
      <c r="A113" s="48" t="s">
        <v>101</v>
      </c>
      <c r="B113" s="29" t="s">
        <v>102</v>
      </c>
      <c r="C113" s="28" t="s">
        <v>103</v>
      </c>
      <c r="D113" s="30">
        <v>8.925</v>
      </c>
      <c r="E113" s="62">
        <f>IF($G$13=0,(D113-D113/100*$F$13)*$F$3,ROUND((D113-D113/100*$F$13+((D113-D113/100*$F$13)/100*$G$13))*$F$3,0))</f>
        <v>8.925</v>
      </c>
    </row>
    <row r="114" spans="1:5" ht="15">
      <c r="A114" s="48" t="s">
        <v>101</v>
      </c>
      <c r="B114" s="29" t="s">
        <v>102</v>
      </c>
      <c r="C114" s="28" t="s">
        <v>104</v>
      </c>
      <c r="D114" s="30">
        <v>18.9</v>
      </c>
      <c r="E114" s="62">
        <f>IF($G$13=0,(D114-D114/100*$F$13)*$F$3,ROUND((D114-D114/100*$F$13+((D114-D114/100*$F$13)/100*$G$13))*$F$3,0))</f>
        <v>18.9</v>
      </c>
    </row>
    <row r="115" spans="1:5" ht="15">
      <c r="A115" s="48" t="s">
        <v>101</v>
      </c>
      <c r="B115" s="29" t="s">
        <v>102</v>
      </c>
      <c r="C115" s="28" t="s">
        <v>105</v>
      </c>
      <c r="D115" s="30">
        <v>26.775</v>
      </c>
      <c r="E115" s="62">
        <f>IF($G$13=0,(D115-D115/100*$F$13)*$F$3,ROUND((D115-D115/100*$F$13+((D115-D115/100*$F$13)/100*$G$13))*$F$3,0))</f>
        <v>26.775</v>
      </c>
    </row>
    <row r="116" spans="1:5" ht="15">
      <c r="A116" s="48" t="s">
        <v>101</v>
      </c>
      <c r="B116" s="29" t="s">
        <v>102</v>
      </c>
      <c r="C116" s="28" t="s">
        <v>106</v>
      </c>
      <c r="D116" s="30">
        <v>34.65</v>
      </c>
      <c r="E116" s="62">
        <f>IF($G$13=0,(D116-D116/100*$F$13)*$F$3,ROUND((D116-D116/100*$F$13+((D116-D116/100*$F$13)/100*$G$13))*$F$3,0))</f>
        <v>34.65</v>
      </c>
    </row>
    <row r="117" spans="1:5" ht="15">
      <c r="A117" s="49"/>
      <c r="B117" s="16"/>
      <c r="C117" s="10"/>
      <c r="D117" s="22"/>
      <c r="E117" s="63"/>
    </row>
    <row r="118" spans="1:5" ht="15">
      <c r="A118" s="48" t="s">
        <v>107</v>
      </c>
      <c r="B118" s="29" t="s">
        <v>108</v>
      </c>
      <c r="C118" s="28" t="s">
        <v>46</v>
      </c>
      <c r="D118" s="30">
        <v>0.945</v>
      </c>
      <c r="E118" s="62">
        <f aca="true" t="shared" si="2" ref="E118:E123">IF($G$13=0,(D118-D118/100*$F$13)*$F$3,ROUND((D118-D118/100*$F$13+((D118-D118/100*$F$13)/100*$G$13))*$F$3,0))</f>
        <v>0.945</v>
      </c>
    </row>
    <row r="119" spans="1:5" ht="15">
      <c r="A119" s="48" t="s">
        <v>107</v>
      </c>
      <c r="B119" s="29" t="s">
        <v>108</v>
      </c>
      <c r="C119" s="28" t="s">
        <v>109</v>
      </c>
      <c r="D119" s="30">
        <v>0.7875</v>
      </c>
      <c r="E119" s="62">
        <f t="shared" si="2"/>
        <v>0.7875</v>
      </c>
    </row>
    <row r="120" spans="1:5" ht="15">
      <c r="A120" s="48" t="s">
        <v>107</v>
      </c>
      <c r="B120" s="29" t="s">
        <v>108</v>
      </c>
      <c r="C120" s="28" t="s">
        <v>44</v>
      </c>
      <c r="D120" s="30">
        <v>0.28350000000000003</v>
      </c>
      <c r="E120" s="62">
        <f t="shared" si="2"/>
        <v>0.28350000000000003</v>
      </c>
    </row>
    <row r="121" spans="1:5" ht="15">
      <c r="A121" s="48" t="s">
        <v>107</v>
      </c>
      <c r="B121" s="29" t="s">
        <v>108</v>
      </c>
      <c r="C121" s="28" t="s">
        <v>25</v>
      </c>
      <c r="D121" s="30">
        <v>0.2625</v>
      </c>
      <c r="E121" s="62">
        <f t="shared" si="2"/>
        <v>0.2625</v>
      </c>
    </row>
    <row r="122" spans="1:5" ht="15">
      <c r="A122" s="48" t="s">
        <v>107</v>
      </c>
      <c r="B122" s="29" t="s">
        <v>108</v>
      </c>
      <c r="C122" s="28" t="s">
        <v>110</v>
      </c>
      <c r="D122" s="30">
        <v>0.2205</v>
      </c>
      <c r="E122" s="62">
        <f t="shared" si="2"/>
        <v>0.2205</v>
      </c>
    </row>
    <row r="123" spans="1:5" ht="15">
      <c r="A123" s="48" t="s">
        <v>107</v>
      </c>
      <c r="B123" s="29" t="s">
        <v>108</v>
      </c>
      <c r="C123" s="28" t="s">
        <v>111</v>
      </c>
      <c r="D123" s="30">
        <v>0.189</v>
      </c>
      <c r="E123" s="62">
        <f t="shared" si="2"/>
        <v>0.189</v>
      </c>
    </row>
    <row r="124" spans="1:5" ht="15">
      <c r="A124" s="47" t="s">
        <v>198</v>
      </c>
      <c r="B124" s="17"/>
      <c r="C124" s="11"/>
      <c r="D124" s="23"/>
      <c r="E124" s="64"/>
    </row>
    <row r="125" spans="1:5" ht="15">
      <c r="A125" s="48" t="s">
        <v>112</v>
      </c>
      <c r="B125" s="29" t="s">
        <v>113</v>
      </c>
      <c r="C125" s="28" t="s">
        <v>114</v>
      </c>
      <c r="D125" s="30">
        <v>0.5617500000000001</v>
      </c>
      <c r="E125" s="62">
        <f>IF($G$13=0,(D125-D125/100*$F$13)*$F$3,ROUND((D125-D125/100*$F$13+((D125-D125/100*$F$13)/100*$G$13))*$F$3,0))</f>
        <v>0.5617500000000001</v>
      </c>
    </row>
    <row r="126" spans="1:5" ht="15">
      <c r="A126" s="48" t="s">
        <v>112</v>
      </c>
      <c r="B126" s="29" t="s">
        <v>115</v>
      </c>
      <c r="C126" s="28" t="s">
        <v>114</v>
      </c>
      <c r="D126" s="30">
        <v>0.6741</v>
      </c>
      <c r="E126" s="62">
        <f>IF($G$13=0,(D126-D126/100*$F$13)*$F$3,ROUND((D126-D126/100*$F$13+((D126-D126/100*$F$13)/100*$G$13))*$F$3,0))</f>
        <v>0.6741</v>
      </c>
    </row>
    <row r="127" spans="1:5" ht="15">
      <c r="A127" s="48" t="s">
        <v>112</v>
      </c>
      <c r="B127" s="29" t="s">
        <v>116</v>
      </c>
      <c r="C127" s="28" t="s">
        <v>114</v>
      </c>
      <c r="D127" s="30">
        <v>1.0111500000000002</v>
      </c>
      <c r="E127" s="62">
        <f>IF($G$13=0,(D127-D127/100*$F$13)*$F$3,ROUND((D127-D127/100*$F$13+((D127-D127/100*$F$13)/100*$G$13))*$F$3,0))</f>
        <v>1.0111500000000002</v>
      </c>
    </row>
    <row r="128" spans="1:5" ht="15">
      <c r="A128" s="49"/>
      <c r="B128" s="16"/>
      <c r="C128" s="10"/>
      <c r="D128" s="25"/>
      <c r="E128" s="66"/>
    </row>
    <row r="129" spans="1:5" ht="15">
      <c r="A129" s="48" t="s">
        <v>117</v>
      </c>
      <c r="B129" s="29" t="s">
        <v>89</v>
      </c>
      <c r="C129" s="28"/>
      <c r="D129" s="30">
        <v>0.7302750000000001</v>
      </c>
      <c r="E129" s="62">
        <f>IF($G$13=0,(D129-D129/100*$F$13)*$F$3,ROUND((D129-D129/100*$F$13+((D129-D129/100*$F$13)/100*$G$13))*$F$3,0))</f>
        <v>0.7302750000000001</v>
      </c>
    </row>
    <row r="130" spans="1:5" ht="15">
      <c r="A130" s="49"/>
      <c r="B130" s="16"/>
      <c r="C130" s="10"/>
      <c r="D130" s="25"/>
      <c r="E130" s="66"/>
    </row>
    <row r="131" spans="1:5" ht="15">
      <c r="A131" s="48" t="s">
        <v>118</v>
      </c>
      <c r="B131" s="29" t="s">
        <v>89</v>
      </c>
      <c r="C131" s="28" t="s">
        <v>119</v>
      </c>
      <c r="D131" s="30">
        <v>6.628650000000001</v>
      </c>
      <c r="E131" s="62">
        <f>IF($G$13=0,(D131-D131/100*$F$13)*$F$3,ROUND((D131-D131/100*$F$13+((D131-D131/100*$F$13)/100*$G$13))*$F$3,0))</f>
        <v>6.628650000000001</v>
      </c>
    </row>
    <row r="132" spans="1:5" ht="15">
      <c r="A132" s="48" t="s">
        <v>120</v>
      </c>
      <c r="B132" s="29" t="s">
        <v>89</v>
      </c>
      <c r="C132" s="28"/>
      <c r="D132" s="30">
        <v>18.98715</v>
      </c>
      <c r="E132" s="62">
        <f>IF($G$13=0,(D132-D132/100*$F$13)*$F$3,ROUND((D132-D132/100*$F$13+((D132-D132/100*$F$13)/100*$G$13))*$F$3,0))</f>
        <v>18.98715</v>
      </c>
    </row>
    <row r="133" spans="1:5" ht="15">
      <c r="A133" s="49"/>
      <c r="B133" s="16"/>
      <c r="C133" s="10"/>
      <c r="D133" s="25"/>
      <c r="E133" s="66"/>
    </row>
    <row r="134" spans="1:5" ht="15">
      <c r="A134" s="48" t="s">
        <v>121</v>
      </c>
      <c r="B134" s="29" t="s">
        <v>89</v>
      </c>
      <c r="C134" s="28" t="s">
        <v>122</v>
      </c>
      <c r="D134" s="30">
        <v>27.975150000000003</v>
      </c>
      <c r="E134" s="62">
        <f>IF($G$13=0,(D134-D134/100*$F$13)*$F$3,ROUND((D134-D134/100*$F$13+((D134-D134/100*$F$13)/100*$G$13))*$F$3,0))</f>
        <v>27.975150000000003</v>
      </c>
    </row>
    <row r="135" spans="1:5" ht="15">
      <c r="A135" s="48" t="s">
        <v>123</v>
      </c>
      <c r="B135" s="29" t="s">
        <v>89</v>
      </c>
      <c r="C135" s="28" t="s">
        <v>124</v>
      </c>
      <c r="D135" s="30">
        <v>10.67325</v>
      </c>
      <c r="E135" s="62">
        <f>IF($G$13=0,(D135-D135/100*$F$13)*$F$3,ROUND((D135-D135/100*$F$13+((D135-D135/100*$F$13)/100*$G$13))*$F$3,0))</f>
        <v>10.67325</v>
      </c>
    </row>
    <row r="136" spans="1:5" ht="15">
      <c r="A136" s="48" t="s">
        <v>125</v>
      </c>
      <c r="B136" s="29" t="s">
        <v>89</v>
      </c>
      <c r="C136" s="28" t="s">
        <v>126</v>
      </c>
      <c r="D136" s="30">
        <v>25.728150000000003</v>
      </c>
      <c r="E136" s="62">
        <f>IF($G$13=0,(D136-D136/100*$F$13)*$F$3,ROUND((D136-D136/100*$F$13+((D136-D136/100*$F$13)/100*$G$13))*$F$3,0))</f>
        <v>25.728150000000003</v>
      </c>
    </row>
    <row r="137" spans="1:5" ht="15">
      <c r="A137" s="48" t="s">
        <v>127</v>
      </c>
      <c r="B137" s="29" t="s">
        <v>89</v>
      </c>
      <c r="C137" s="28" t="s">
        <v>128</v>
      </c>
      <c r="D137" s="30">
        <v>38.76075</v>
      </c>
      <c r="E137" s="62">
        <f>IF($G$13=0,(D137-D137/100*$F$13)*$F$3,ROUND((D137-D137/100*$F$13+((D137-D137/100*$F$13)/100*$G$13))*$F$3,0))</f>
        <v>38.76075</v>
      </c>
    </row>
    <row r="138" spans="1:5" ht="15">
      <c r="A138" s="49"/>
      <c r="B138" s="16"/>
      <c r="C138" s="10"/>
      <c r="D138" s="25"/>
      <c r="E138" s="66"/>
    </row>
    <row r="139" spans="1:5" ht="15">
      <c r="A139" s="48" t="s">
        <v>129</v>
      </c>
      <c r="B139" s="29" t="s">
        <v>89</v>
      </c>
      <c r="C139" s="28" t="s">
        <v>130</v>
      </c>
      <c r="D139" s="30">
        <v>19.099500000000003</v>
      </c>
      <c r="E139" s="62">
        <f>IF($G$13=0,(D139-D139/100*$F$13)*$F$3,ROUND((D139-D139/100*$F$13+((D139-D139/100*$F$13)/100*$G$13))*$F$3,0))</f>
        <v>19.099500000000003</v>
      </c>
    </row>
    <row r="140" spans="1:5" ht="15">
      <c r="A140" s="48" t="s">
        <v>129</v>
      </c>
      <c r="B140" s="29" t="s">
        <v>89</v>
      </c>
      <c r="C140" s="28" t="s">
        <v>131</v>
      </c>
      <c r="D140" s="30">
        <v>14.605500000000001</v>
      </c>
      <c r="E140" s="62">
        <f>IF($G$13=0,(D140-D140/100*$F$13)*$F$3,ROUND((D140-D140/100*$F$13+((D140-D140/100*$F$13)/100*$G$13))*$F$3,0))</f>
        <v>14.605500000000001</v>
      </c>
    </row>
    <row r="141" spans="1:5" ht="15">
      <c r="A141" s="48" t="s">
        <v>129</v>
      </c>
      <c r="B141" s="29" t="s">
        <v>89</v>
      </c>
      <c r="C141" s="28" t="s">
        <v>132</v>
      </c>
      <c r="D141" s="30">
        <v>14.605500000000001</v>
      </c>
      <c r="E141" s="62">
        <f>IF($G$13=0,(D141-D141/100*$F$13)*$F$3,ROUND((D141-D141/100*$F$13+((D141-D141/100*$F$13)/100*$G$13))*$F$3,0))</f>
        <v>14.605500000000001</v>
      </c>
    </row>
    <row r="142" spans="1:5" ht="15">
      <c r="A142" s="48" t="s">
        <v>133</v>
      </c>
      <c r="B142" s="29" t="s">
        <v>89</v>
      </c>
      <c r="C142" s="28" t="s">
        <v>130</v>
      </c>
      <c r="D142" s="30">
        <v>20.223000000000003</v>
      </c>
      <c r="E142" s="62">
        <f>IF($G$13=0,(D142-D142/100*$F$13)*$F$3,ROUND((D142-D142/100*$F$13+((D142-D142/100*$F$13)/100*$G$13))*$F$3,0))</f>
        <v>20.223000000000003</v>
      </c>
    </row>
    <row r="143" spans="1:5" ht="15">
      <c r="A143" s="49"/>
      <c r="B143" s="16"/>
      <c r="C143" s="10"/>
      <c r="D143" s="25"/>
      <c r="E143" s="66"/>
    </row>
    <row r="144" spans="1:5" ht="15">
      <c r="A144" s="48" t="s">
        <v>134</v>
      </c>
      <c r="B144" s="29" t="s">
        <v>89</v>
      </c>
      <c r="C144" s="28" t="s">
        <v>135</v>
      </c>
      <c r="D144" s="30">
        <v>20.223000000000003</v>
      </c>
      <c r="E144" s="62">
        <f>IF($G$13=0,(D144-D144/100*$F$13)*$F$3,ROUND((D144-D144/100*$F$13+((D144-D144/100*$F$13)/100*$G$13))*$F$3,0))</f>
        <v>20.223000000000003</v>
      </c>
    </row>
    <row r="145" spans="1:5" ht="15">
      <c r="A145" s="48" t="s">
        <v>136</v>
      </c>
      <c r="B145" s="29" t="s">
        <v>46</v>
      </c>
      <c r="C145" s="28"/>
      <c r="D145" s="30">
        <v>23.625</v>
      </c>
      <c r="E145" s="62">
        <f>IF($G$13=0,(D145-D145/100*$F$13)*$F$3,ROUND((D145-D145/100*$F$13+((D145-D145/100*$F$13)/100*$G$13))*$F$3,0))</f>
        <v>23.625</v>
      </c>
    </row>
    <row r="146" spans="1:5" ht="15">
      <c r="A146" s="49"/>
      <c r="B146" s="16"/>
      <c r="C146" s="10"/>
      <c r="D146" s="25"/>
      <c r="E146" s="66"/>
    </row>
    <row r="147" spans="1:5" ht="15">
      <c r="A147" s="48" t="s">
        <v>137</v>
      </c>
      <c r="B147" s="29"/>
      <c r="C147" s="28" t="s">
        <v>138</v>
      </c>
      <c r="D147" s="30">
        <v>0.08988000000000002</v>
      </c>
      <c r="E147" s="62">
        <f>IF($G$13=0,(D147-D147/100*$F$13)*$F$3,ROUND((D147-D147/100*$F$13+((D147-D147/100*$F$13)/100*$G$13))*$F$3,0))</f>
        <v>0.08988000000000002</v>
      </c>
    </row>
    <row r="148" spans="1:5" ht="15">
      <c r="A148" s="48" t="s">
        <v>137</v>
      </c>
      <c r="B148" s="29"/>
      <c r="C148" s="28" t="s">
        <v>139</v>
      </c>
      <c r="D148" s="30">
        <v>0.3045</v>
      </c>
      <c r="E148" s="62">
        <f>IF($G$13=0,(D148-D148/100*$F$13)*$F$3,ROUND((D148-D148/100*$F$13+((D148-D148/100*$F$13)/100*$G$13))*$F$3,0))</f>
        <v>0.3045</v>
      </c>
    </row>
    <row r="149" spans="1:5" ht="15">
      <c r="A149" s="47" t="s">
        <v>199</v>
      </c>
      <c r="B149" s="17"/>
      <c r="C149" s="11"/>
      <c r="D149" s="26"/>
      <c r="E149" s="67"/>
    </row>
    <row r="150" spans="1:5" ht="15">
      <c r="A150" s="48" t="s">
        <v>140</v>
      </c>
      <c r="B150" s="29" t="s">
        <v>141</v>
      </c>
      <c r="C150" s="28" t="s">
        <v>142</v>
      </c>
      <c r="D150" s="30">
        <v>7.752150000000001</v>
      </c>
      <c r="E150" s="62">
        <f>IF($G$13=0,(D150-D150/100*$F$13)*$F$3,ROUND((D150-D150/100*$F$13+((D150-D150/100*$F$13)/100*$G$13))*$F$3,0))</f>
        <v>7.752150000000001</v>
      </c>
    </row>
    <row r="151" spans="1:5" ht="15">
      <c r="A151" s="48" t="s">
        <v>143</v>
      </c>
      <c r="B151" s="29" t="s">
        <v>141</v>
      </c>
      <c r="C151" s="28" t="s">
        <v>142</v>
      </c>
      <c r="D151" s="30">
        <v>5.50515</v>
      </c>
      <c r="E151" s="62">
        <f>IF($G$13=0,(D151-D151/100*$F$13)*$F$3,ROUND((D151-D151/100*$F$13+((D151-D151/100*$F$13)/100*$G$13))*$F$3,0))</f>
        <v>5.50515</v>
      </c>
    </row>
    <row r="152" spans="1:5" ht="15">
      <c r="A152" s="48" t="s">
        <v>144</v>
      </c>
      <c r="B152" s="29" t="s">
        <v>141</v>
      </c>
      <c r="C152" s="28" t="s">
        <v>145</v>
      </c>
      <c r="D152" s="30">
        <v>23.5935</v>
      </c>
      <c r="E152" s="62">
        <f>IF($G$13=0,(D152-D152/100*$F$13)*$F$3,ROUND((D152-D152/100*$F$13+((D152-D152/100*$F$13)/100*$G$13))*$F$3,0))</f>
        <v>23.5935</v>
      </c>
    </row>
    <row r="153" spans="1:5" ht="15.75" thickBot="1">
      <c r="A153" s="55" t="s">
        <v>146</v>
      </c>
      <c r="B153" s="56" t="s">
        <v>141</v>
      </c>
      <c r="C153" s="57" t="s">
        <v>145</v>
      </c>
      <c r="D153" s="58">
        <v>24.717</v>
      </c>
      <c r="E153" s="68">
        <f>IF($G$13=0,(D153-D153/100*$F$13)*$F$3,ROUND((D153-D153/100*$F$13+((D153-D153/100*$F$13)/100*$G$13))*$F$3,0))</f>
        <v>24.717</v>
      </c>
    </row>
    <row r="154" spans="1:5" ht="14.25">
      <c r="A154" s="8"/>
      <c r="B154" s="14"/>
      <c r="C154" s="8"/>
      <c r="D154" s="20"/>
      <c r="E154" s="20"/>
    </row>
    <row r="155" ht="14.25"/>
    <row r="156" ht="14.25"/>
    <row r="157" ht="14.25"/>
    <row r="158" ht="14.25"/>
    <row r="159" ht="14.25"/>
  </sheetData>
  <sheetProtection password="C6D1" sheet="1" objects="1" scenarios="1"/>
  <mergeCells count="2">
    <mergeCell ref="A5:E5"/>
    <mergeCell ref="A6:E6"/>
  </mergeCells>
  <hyperlinks>
    <hyperlink ref="E4" r:id="rId1" display="http://autokraski.dn.ua"/>
  </hyperlinks>
  <printOptions/>
  <pageMargins left="0.91" right="0.75" top="0.36" bottom="0.37" header="0.24" footer="0.32"/>
  <pageSetup horizontalDpi="600" verticalDpi="600" orientation="portrait" paperSize="9" scale="65" r:id="rId3"/>
  <rowBreaks count="1" manualBreakCount="1">
    <brk id="79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2006-07-22T12:21:14Z</cp:lastPrinted>
  <dcterms:created xsi:type="dcterms:W3CDTF">1996-10-08T23:32:33Z</dcterms:created>
  <dcterms:modified xsi:type="dcterms:W3CDTF">2006-07-22T12:21:43Z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